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 " sheetId="5" r:id="rId5"/>
  </sheets>
  <definedNames>
    <definedName name="_xlnm.Print_Titles" localSheetId="4">'posebni dio 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'bilanca'!$A$3:$H$24</definedName>
    <definedName name="_xlnm.Print_Area" localSheetId="4">'posebni dio '!$A$1:$E$196</definedName>
    <definedName name="_xlnm.Print_Area" localSheetId="1">'prihodi'!$A$1:$H$28</definedName>
    <definedName name="_xlnm.Print_Area" localSheetId="3">'račun financiranja'!$A$1:$H$15</definedName>
    <definedName name="_xlnm.Print_Area" localSheetId="2">'rashodi-opći dio'!$A$1:$H$81</definedName>
  </definedNames>
  <calcPr fullCalcOnLoad="1"/>
</workbook>
</file>

<file path=xl/sharedStrings.xml><?xml version="1.0" encoding="utf-8"?>
<sst xmlns="http://schemas.openxmlformats.org/spreadsheetml/2006/main" count="389" uniqueCount="262">
  <si>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</si>
  <si>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</si>
  <si>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</si>
  <si>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</si>
  <si>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</si>
  <si>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</si>
  <si>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</si>
  <si>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</si>
  <si>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Naknade troškova zaposlenima</t>
  </si>
  <si>
    <t>3225</t>
  </si>
  <si>
    <t>Rashodi za usluge</t>
  </si>
  <si>
    <t xml:space="preserve">Usluge tekućeg i investicijskog održavanja </t>
  </si>
  <si>
    <t>Financijski rashodi</t>
  </si>
  <si>
    <t>Rashodi za nabavu neproizvedene imovine</t>
  </si>
  <si>
    <t>4123</t>
  </si>
  <si>
    <t>Rashodi za nabavu proizvedene dugotrajne imovine</t>
  </si>
  <si>
    <t>Građevinski objekti</t>
  </si>
  <si>
    <t>4212</t>
  </si>
  <si>
    <t>4213</t>
  </si>
  <si>
    <t>Ceste, željeznice i slični građevinski objekti</t>
  </si>
  <si>
    <t>4214</t>
  </si>
  <si>
    <t>4221</t>
  </si>
  <si>
    <t>4222</t>
  </si>
  <si>
    <t>Postrojenja i oprema</t>
  </si>
  <si>
    <t>4225</t>
  </si>
  <si>
    <t>Prijevozna sredstva</t>
  </si>
  <si>
    <t>4231</t>
  </si>
  <si>
    <t>Nematerijalna proizvedena imovina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</si>
  <si>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</si>
  <si>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</si>
  <si>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</si>
  <si>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</si>
  <si>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</si>
  <si>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</si>
  <si>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Pomoći iz proračuna</t>
  </si>
  <si>
    <t>Tekuće pomoći iz proračuna</t>
  </si>
  <si>
    <t>Kapitalne pomoći iz proračuna</t>
  </si>
  <si>
    <t>Prihodi od imovine</t>
  </si>
  <si>
    <t>Prihodi od financijske imovine</t>
  </si>
  <si>
    <t>Naziv prihoda</t>
  </si>
  <si>
    <t>B. RAČUN FINANCIRANJA</t>
  </si>
  <si>
    <t>Prihodi od nefinancijske imovine</t>
  </si>
  <si>
    <t>Prihodi po posebnim propisima</t>
  </si>
  <si>
    <t>Ostali nespomenuti prihodi</t>
  </si>
  <si>
    <t>PRIHODI OD PRODAJE NEFINANCIJSKE IMOVINE</t>
  </si>
  <si>
    <t>Zemljište</t>
  </si>
  <si>
    <t>Prihodi od prodaje proizvedene dugotrajne imovine</t>
  </si>
  <si>
    <t>RASHODI POSLOVANJA</t>
  </si>
  <si>
    <t>Rashodi za zaposlene</t>
  </si>
  <si>
    <t>Ostali rashodi za zaposlene</t>
  </si>
  <si>
    <t>Rashodi za materijal i energiju</t>
  </si>
  <si>
    <t>3423</t>
  </si>
  <si>
    <t>Ostali nespomenuti rashodi poslovanja</t>
  </si>
  <si>
    <t>Ostali rashodi</t>
  </si>
  <si>
    <t>Kazne, penali i naknade štete</t>
  </si>
  <si>
    <t>RASHODI ZA NABAVU NEFINANCIJSKE IMOVINE</t>
  </si>
  <si>
    <t xml:space="preserve">Nematerijalna imovina </t>
  </si>
  <si>
    <t>4262</t>
  </si>
  <si>
    <t>Primici od zaduživanja</t>
  </si>
  <si>
    <t>NETO FINANCIRANJE</t>
  </si>
  <si>
    <t>Naziv rashoda</t>
  </si>
  <si>
    <t>Ostali financijski rashodi</t>
  </si>
  <si>
    <t>VIŠAK / MANJAK + NETO FINANCIRANJE</t>
  </si>
  <si>
    <t>I. OPĆI DIO</t>
  </si>
  <si>
    <t>Kapitalne donacije neprofitnim organizacijama  -  ŽUC</t>
  </si>
  <si>
    <t>Kapitalne donacije - Ž U C</t>
  </si>
  <si>
    <t xml:space="preserve">Kamate na oročena sredstva i depozite po viđenju                                                                 </t>
  </si>
  <si>
    <t xml:space="preserve">Prihodi od dividendi                                                                  </t>
  </si>
  <si>
    <t xml:space="preserve">Naknade za ceste     </t>
  </si>
  <si>
    <r>
      <t xml:space="preserve">Naknada za izvanredni prijevoz                                            </t>
    </r>
    <r>
      <rPr>
        <sz val="10"/>
        <color indexed="10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 xml:space="preserve">                                      </t>
    </r>
  </si>
  <si>
    <t xml:space="preserve">Naknade za korištenje cestovnog zemljišta                                 </t>
  </si>
  <si>
    <t xml:space="preserve">Naknada za uporabu javnih motornim i priključnim vozila registriranim izvan Republike Hrvatske                             </t>
  </si>
  <si>
    <r>
      <t xml:space="preserve">Sufinanciranje cijene usluge, participacije i slično                    </t>
    </r>
    <r>
      <rPr>
        <b/>
        <sz val="10"/>
        <color indexed="10"/>
        <rFont val="Times New Roman"/>
        <family val="1"/>
      </rPr>
      <t xml:space="preserve"> </t>
    </r>
  </si>
  <si>
    <t xml:space="preserve">Ostali nespomenuti prihodi               </t>
  </si>
  <si>
    <r>
      <t xml:space="preserve">Uredski materijal i ostali materijalni rashodi                      </t>
    </r>
    <r>
      <rPr>
        <sz val="9.85"/>
        <color indexed="10"/>
        <rFont val="Times New Roman"/>
        <family val="1"/>
      </rPr>
      <t xml:space="preserve"> </t>
    </r>
  </si>
  <si>
    <t xml:space="preserve">Redovno održ.cesta i objekata                                              </t>
  </si>
  <si>
    <t xml:space="preserve">Održavanje zgrada i opreme  </t>
  </si>
  <si>
    <t xml:space="preserve">Usluge promidžbe i informiranja        </t>
  </si>
  <si>
    <t xml:space="preserve">Komunalne usluge                                             </t>
  </si>
  <si>
    <t xml:space="preserve">Zdravstvene i veterinarske usluge                                               </t>
  </si>
  <si>
    <r>
      <t xml:space="preserve">Intelektualne i osobne usluge          </t>
    </r>
    <r>
      <rPr>
        <sz val="9.85"/>
        <color indexed="10"/>
        <rFont val="Times New Roman"/>
        <family val="1"/>
      </rPr>
      <t xml:space="preserve">  </t>
    </r>
  </si>
  <si>
    <t xml:space="preserve">Ostale usluge                             </t>
  </si>
  <si>
    <r>
      <t xml:space="preserve">Naknade za rad predstav. i izvršnih tijela, povjer. i sl.                 </t>
    </r>
    <r>
      <rPr>
        <sz val="9.85"/>
        <color indexed="8"/>
        <rFont val="Times New Roman"/>
        <family val="1"/>
      </rPr>
      <t xml:space="preserve">                                     </t>
    </r>
  </si>
  <si>
    <r>
      <t xml:space="preserve">Premije i osiguranja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</si>
  <si>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Reprezentacija 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 </t>
    </r>
  </si>
  <si>
    <r>
      <t xml:space="preserve">Članarine            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</si>
  <si>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 xml:space="preserve">Ostali nespomenuti rashodi poslovanja               </t>
  </si>
  <si>
    <r>
      <t xml:space="preserve">Bankarske usluge i usluge platnog prometa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</si>
  <si>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Zatezne kamate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</si>
  <si>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Ostali nespomenuti financijski rashodi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</si>
  <si>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Naknade šteta pravnim i fizičkim osobama  </t>
    </r>
    <r>
      <rPr>
        <b/>
        <sz val="9.85"/>
        <color indexed="10"/>
        <rFont val="Times New Roman"/>
        <family val="1"/>
      </rPr>
      <t xml:space="preserve">                               </t>
    </r>
  </si>
  <si>
    <r>
      <t xml:space="preserve">Licence                 </t>
    </r>
    <r>
      <rPr>
        <b/>
        <sz val="9.85"/>
        <color indexed="10"/>
        <rFont val="Times New Roman"/>
        <family val="1"/>
      </rPr>
      <t xml:space="preserve">                                                                          </t>
    </r>
  </si>
  <si>
    <t xml:space="preserve">Ostali građevinski objekti                                           </t>
  </si>
  <si>
    <t xml:space="preserve">Instrumenti, uređaji i strojevi                                                     </t>
  </si>
  <si>
    <r>
      <t xml:space="preserve">Ulaganja u računalne programe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</si>
  <si>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 xml:space="preserve">Odvjetničke,revizorske,itd. usluge                                     </t>
  </si>
  <si>
    <t>Materijalna imovina - prirodna bogatstva</t>
  </si>
  <si>
    <t>RASHODI  POSLOVANJA</t>
  </si>
  <si>
    <t>PRIHODI POSLOVANJA I PRIHODI OD PRODAJE NEFINANCIJSKE IMOVINE</t>
  </si>
  <si>
    <t>RASHODI POSLOVANJA I RASHODI ZA NABAVU NEFINANCIJSKE IMOVINE</t>
  </si>
  <si>
    <t>Šifra</t>
  </si>
  <si>
    <t>Naziv</t>
  </si>
  <si>
    <t>HRVATSKE  CESTE</t>
  </si>
  <si>
    <t>ADMINISTRATIVNO UPRAVLJANJE I OPREMANJE</t>
  </si>
  <si>
    <t>A1000</t>
  </si>
  <si>
    <t xml:space="preserve">ADMINISTRACIJA I UPRAVLJANJE  </t>
  </si>
  <si>
    <t xml:space="preserve">Ostali rashodi za zaposlene                                     </t>
  </si>
  <si>
    <t xml:space="preserve">Doprinosi za zapošljavanje                                                </t>
  </si>
  <si>
    <t xml:space="preserve">Uredski materijal i ostali materijalni rashodi                      </t>
  </si>
  <si>
    <t xml:space="preserve">Komunalne usluge                                                 </t>
  </si>
  <si>
    <t xml:space="preserve">Zakupnine i najamnine                                                              </t>
  </si>
  <si>
    <t xml:space="preserve">Članarine                                                                                          </t>
  </si>
  <si>
    <t xml:space="preserve">Ostali nespomenuti rashodi poslovanja                        </t>
  </si>
  <si>
    <t xml:space="preserve">Naknade šteta pravnim i fizičkim osobama                                 </t>
  </si>
  <si>
    <t>K2000</t>
  </si>
  <si>
    <t>OPREMANJE</t>
  </si>
  <si>
    <t>K2001</t>
  </si>
  <si>
    <t>INFORMATIZACIJA</t>
  </si>
  <si>
    <t xml:space="preserve">Licence                                                                                            </t>
  </si>
  <si>
    <t>K2002</t>
  </si>
  <si>
    <t>OBNOVA VOZNOG PARKA</t>
  </si>
  <si>
    <t xml:space="preserve">Prijevozna sredstva u cestovnom prometu                                 </t>
  </si>
  <si>
    <t>K2003</t>
  </si>
  <si>
    <t>POSLOVNE ZGRADE</t>
  </si>
  <si>
    <t xml:space="preserve">Ostali građevinski objekti                                                </t>
  </si>
  <si>
    <t>SERVISIRANJE UNUTARNJEG DUGA</t>
  </si>
  <si>
    <t>A1001</t>
  </si>
  <si>
    <t>ZAJMOVI OD TUZEMNIH BANAKA I OSTALIH FINANCIJSKIH INSTITUCIJA IZVAN JAVNOG SEKTORA</t>
  </si>
  <si>
    <t>SERVISIRANJE VANJSKOG DUGA</t>
  </si>
  <si>
    <t>A1002</t>
  </si>
  <si>
    <t>ZAJMOVI OD INOZEMNIH BANAKA I OSTALIH FINANCIJSKIH INSTITUCIJA IZVAN JAVNOG SEKTORA</t>
  </si>
  <si>
    <t>ULAGANJE U DRŽAVNE CESTE PO PROGRAMIMA</t>
  </si>
  <si>
    <t>SPOJEVI NA AUTOCESTE</t>
  </si>
  <si>
    <t>K2004</t>
  </si>
  <si>
    <t>PROGRAM GRADNJE I REKONSTRUKCIJA BRZIH CESTA</t>
  </si>
  <si>
    <t xml:space="preserve">Kapitalizacija kamata po kreditu </t>
  </si>
  <si>
    <t>K2005</t>
  </si>
  <si>
    <t>OSTALI PROGRAMI ZAHVATA NA DRŽAVNIM CESTAMA</t>
  </si>
  <si>
    <t>K2006</t>
  </si>
  <si>
    <t>REKONSTRUKCIJA I UREĐENJE CESTA NA OTOCIMA</t>
  </si>
  <si>
    <t>K2007</t>
  </si>
  <si>
    <t>REKONSTRUKCIJA I UREĐENJE CESTA I MOSTOVA UZ GRANICU</t>
  </si>
  <si>
    <t>K2008</t>
  </si>
  <si>
    <t>PROGRAM DENIVELACIJE I OSIGURANJA CEST.-ŽELJ. PRIJELAZA</t>
  </si>
  <si>
    <t>K2009</t>
  </si>
  <si>
    <t>OSTALI INTERVENTNI PROJEKTI</t>
  </si>
  <si>
    <t>PROGRAM ODRŽAVANJA I UPRAVLJANJA  DRŽAVNIH CESTA</t>
  </si>
  <si>
    <t>A1003</t>
  </si>
  <si>
    <t>REDOVNO ODRŽAVANJE</t>
  </si>
  <si>
    <t>A1004</t>
  </si>
  <si>
    <t>IZVANREDNO ODRŽAVANJE</t>
  </si>
  <si>
    <t>BETTERMENT</t>
  </si>
  <si>
    <t>A1006</t>
  </si>
  <si>
    <t>STUDIJE I RAZVOJNE PRIPREME</t>
  </si>
  <si>
    <t xml:space="preserve">SUFINANCIRANJE  ŽUC-a </t>
  </si>
  <si>
    <t>Kapitalne donacije neprofitnim organizacijama</t>
  </si>
  <si>
    <r>
      <t xml:space="preserve">Doprinosi za zdravstveno osiguranje osiguranje </t>
    </r>
    <r>
      <rPr>
        <b/>
        <sz val="9.85"/>
        <color indexed="10"/>
        <rFont val="Times New Roman"/>
        <family val="1"/>
      </rPr>
      <t xml:space="preserve">           </t>
    </r>
  </si>
  <si>
    <r>
      <t xml:space="preserve">Naknade za rad predst.i izvršnih tijela, povjeren. i sl.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</si>
  <si>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Premije i osiguranja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</si>
  <si>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Reprezentacija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</si>
  <si>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Bankarske usluge i usluge platnog prometa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</si>
  <si>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Zatezne kamate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</si>
  <si>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Ostali nespomenuti financijski rashodi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</si>
  <si>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Uredska oprema i namještaj                      </t>
    </r>
    <r>
      <rPr>
        <b/>
        <sz val="10"/>
        <color indexed="10"/>
        <rFont val="Times New Roman"/>
        <family val="1"/>
      </rPr>
      <t xml:space="preserve"> </t>
    </r>
  </si>
  <si>
    <r>
      <t xml:space="preserve">Komunikacijska oprema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</si>
  <si>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Oprema za održavanje i zaštitu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</si>
  <si>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Instrumenti, uređaji i strojevi                                                        </t>
    </r>
    <r>
      <rPr>
        <b/>
        <sz val="10"/>
        <color indexed="10"/>
        <rFont val="Times New Roman"/>
        <family val="1"/>
      </rPr>
      <t xml:space="preserve"> </t>
    </r>
  </si>
  <si>
    <r>
      <t xml:space="preserve">Ulaganja u računalne programe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</si>
  <si>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Poslovni objekti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</si>
  <si>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t xml:space="preserve">II. POSEBNI DIO           </t>
  </si>
  <si>
    <t>IZDACI ZA FINAN.  IMOVINU I OTPLATE ZAJMOVA</t>
  </si>
  <si>
    <t>-</t>
  </si>
  <si>
    <t>03</t>
  </si>
  <si>
    <t xml:space="preserve">SUFINANCIRANJE  </t>
  </si>
  <si>
    <t>A1007</t>
  </si>
  <si>
    <t>K2010</t>
  </si>
  <si>
    <t>Stambeni objekti</t>
  </si>
  <si>
    <t>Prihodi od prodaje garđevinskih objekata</t>
  </si>
  <si>
    <t xml:space="preserve">Doprinosi za obvezno zdravstveno osiguranje </t>
  </si>
  <si>
    <r>
      <t xml:space="preserve">Doprinosi za obvezno osiguranje u slučaju nezaposlenosti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</si>
  <si>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>Službena, radna i zaštitna odjeća</t>
  </si>
  <si>
    <t>Pristojbe i naknade</t>
  </si>
  <si>
    <t xml:space="preserve">Korisnička naknada (za prekomjernu upotrebu javne ceste)                 </t>
  </si>
  <si>
    <t>Prihodi od pruženih usuga</t>
  </si>
  <si>
    <t>Otplata glavnice primljenih kredita i zajmova od kreditnih  i ostalih financijskih institucija izvan javnog sektora</t>
  </si>
  <si>
    <t xml:space="preserve">Otplata glavnice primljenih kredita od tuzemnih kreditnih institucija izvan javnog sektora   </t>
  </si>
  <si>
    <t xml:space="preserve">Otplata glavnice primljenih kredita od inozemnih kreditnih institucija    </t>
  </si>
  <si>
    <t xml:space="preserve">Primljeni krediti od tuzemnih kreditnih institucija izvan javnog sektora   </t>
  </si>
  <si>
    <t xml:space="preserve">Primljeni krediti od inozemnih kreditnih institucija    </t>
  </si>
  <si>
    <t>Prihodi od upravnih i administrativnih pristojbi, pristojbi po posebnim propisima i naknada</t>
  </si>
  <si>
    <t>Pomoći iz inozemstva (darovnice) i od subjekata unutar općeg proračuna</t>
  </si>
  <si>
    <t>Prihodi od prodaje proizvoda i robe te pruženih usluga</t>
  </si>
  <si>
    <t>Prihodi od prodaje proizvoda i robe te pruženih usluga i prihodi od donacija</t>
  </si>
  <si>
    <t>Plaće (Bruto)</t>
  </si>
  <si>
    <t xml:space="preserve">Kamate za primljene kredite i zajmove </t>
  </si>
  <si>
    <t>Primljeni krediti i zajmovi od kreditnih i ostalih financijskih institucija izvan javnog sektora</t>
  </si>
  <si>
    <t>Izdaci za otplatu glavnice primljenih kredita i zajmova</t>
  </si>
  <si>
    <t>Doprinosi na plaće</t>
  </si>
  <si>
    <t>Sitni inventar i auto gume</t>
  </si>
  <si>
    <t xml:space="preserve">Službena, radna i zaštitna odjeća i obuća                                                     </t>
  </si>
  <si>
    <t>Financijski  rashodi</t>
  </si>
  <si>
    <t xml:space="preserve">Ostali rashodi </t>
  </si>
  <si>
    <t>Kazne, penali i naknade šteta</t>
  </si>
  <si>
    <t>Rashodi za nabavu proizvedene dugotrajne  imovine</t>
  </si>
  <si>
    <t xml:space="preserve">Prijevozna sredstva </t>
  </si>
  <si>
    <t>Kamate za primljene kredite i zajmove od kreditnih i ostalih financijskih institucija izvan javnog sektora</t>
  </si>
  <si>
    <t xml:space="preserve">Kamate za primljene zajmove 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</si>
  <si>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</si>
  <si>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</si>
  <si>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</si>
  <si>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Ceste, željeznice i ostali prometni objekti</t>
  </si>
  <si>
    <t xml:space="preserve">Kapitalne donacije </t>
  </si>
  <si>
    <t>Prihod od prodaje prijevoznih sredstava</t>
  </si>
  <si>
    <t>Prijevozna sredstva u cestovnom prometu</t>
  </si>
  <si>
    <t>Plaća</t>
  </si>
  <si>
    <t>Financijski izdaci:</t>
  </si>
  <si>
    <t>Dugotrajna imovina:</t>
  </si>
  <si>
    <t>K2011</t>
  </si>
  <si>
    <t>ULAGANJE U ŽUPANIJSKE I LOKALNE CESTE-novi kap.projekt</t>
  </si>
  <si>
    <t>Prihodi od kamata na dane zajmove</t>
  </si>
  <si>
    <t>Plan                                 za 2013.</t>
  </si>
  <si>
    <t>Novi plan za 2013.</t>
  </si>
  <si>
    <t>K2012</t>
  </si>
  <si>
    <t>INVESTICIJSKO ODRŽAVANJE DRŽAVIH CESTA</t>
  </si>
  <si>
    <t>Povećanje/ smanjenje</t>
  </si>
  <si>
    <t>Novi plan                                za 2013.</t>
  </si>
  <si>
    <r>
      <t xml:space="preserve">Plaće za redovan rad                                                              </t>
    </r>
    <r>
      <rPr>
        <sz val="9.85"/>
        <color indexed="10"/>
        <rFont val="Times New Roman"/>
        <family val="1"/>
      </rPr>
      <t xml:space="preserve">   </t>
    </r>
  </si>
  <si>
    <r>
      <t xml:space="preserve">Ostali rashodi za zaposlene                   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</si>
  <si>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Doprinosi na plaće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</si>
  <si>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Službena putovanja                                                             </t>
    </r>
    <r>
      <rPr>
        <sz val="9.85"/>
        <color indexed="10"/>
        <rFont val="Times New Roman"/>
        <family val="1"/>
      </rPr>
      <t xml:space="preserve">   </t>
    </r>
  </si>
  <si>
    <r>
      <t xml:space="preserve">Naknade za prijevoz, za rad na terenu i odvojeni život </t>
    </r>
    <r>
      <rPr>
        <sz val="9.85"/>
        <color indexed="10"/>
        <rFont val="Times New Roman"/>
        <family val="1"/>
      </rPr>
      <t xml:space="preserve">    </t>
    </r>
  </si>
  <si>
    <r>
      <t xml:space="preserve">Stručno usavršavanje zaposlenika                                    </t>
    </r>
    <r>
      <rPr>
        <sz val="9.85"/>
        <color indexed="10"/>
        <rFont val="Times New Roman"/>
        <family val="1"/>
      </rPr>
      <t xml:space="preserve">  </t>
    </r>
  </si>
  <si>
    <r>
      <t xml:space="preserve">Energija                                                                                          </t>
    </r>
    <r>
      <rPr>
        <sz val="9.85"/>
        <color indexed="10"/>
        <rFont val="Times New Roman"/>
        <family val="1"/>
      </rPr>
      <t xml:space="preserve">  </t>
    </r>
  </si>
  <si>
    <t xml:space="preserve">Sitni inventar i auto gume                                                             </t>
  </si>
  <si>
    <r>
      <t xml:space="preserve">Usluge telefona, pošte i prijevoza                        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</si>
  <si>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Usluge HAK-a i Hidrometeor. zavoda               </t>
    </r>
    <r>
      <rPr>
        <sz val="9.85"/>
        <color indexed="10"/>
        <rFont val="Times New Roman"/>
        <family val="1"/>
      </rPr>
      <t xml:space="preserve">  </t>
    </r>
  </si>
  <si>
    <r>
      <t xml:space="preserve">Investicijsko održavanje cesta              </t>
    </r>
    <r>
      <rPr>
        <sz val="9.85"/>
        <color indexed="10"/>
        <rFont val="Times New Roman"/>
        <family val="1"/>
      </rPr>
      <t xml:space="preserve">                                </t>
    </r>
  </si>
  <si>
    <r>
      <t xml:space="preserve">Beterment                                                                                </t>
    </r>
    <r>
      <rPr>
        <sz val="9.85"/>
        <color indexed="10"/>
        <rFont val="Times New Roman"/>
        <family val="1"/>
      </rPr>
      <t xml:space="preserve">  </t>
    </r>
  </si>
  <si>
    <r>
      <t xml:space="preserve">Zakupnine i najamnine                                                                  </t>
    </r>
    <r>
      <rPr>
        <sz val="9.85"/>
        <color indexed="10"/>
        <rFont val="Times New Roman"/>
        <family val="1"/>
      </rPr>
      <t xml:space="preserve">   </t>
    </r>
  </si>
  <si>
    <r>
      <t xml:space="preserve">Studije i razvojne pripreme                                                 </t>
    </r>
    <r>
      <rPr>
        <sz val="9.85"/>
        <color indexed="10"/>
        <rFont val="Times New Roman"/>
        <family val="1"/>
      </rPr>
      <t xml:space="preserve">  </t>
    </r>
  </si>
  <si>
    <r>
      <t xml:space="preserve">Ostale intelektualne usluge                                                         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</si>
  <si>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Računalne usluge                                                                </t>
    </r>
    <r>
      <rPr>
        <sz val="9.85"/>
        <color indexed="10"/>
        <rFont val="Times New Roman"/>
        <family val="1"/>
      </rPr>
      <t xml:space="preserve">  </t>
    </r>
  </si>
  <si>
    <r>
      <t xml:space="preserve">Kamate za primljene kredite i zajmove od kreditnih  i ostalih financijskih institucija izvan javnog sektora                                                </t>
    </r>
    <r>
      <rPr>
        <sz val="9.85"/>
        <color indexed="10"/>
        <rFont val="Times New Roman"/>
        <family val="1"/>
      </rPr>
      <t xml:space="preserve">    </t>
    </r>
  </si>
  <si>
    <r>
      <t xml:space="preserve">Tuzemne kreditne institucije                         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</si>
  <si>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Inozemne kreditne institucije                                           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</si>
  <si>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Poslovni objekti   </t>
    </r>
    <r>
      <rPr>
        <sz val="9.85"/>
        <color indexed="10"/>
        <rFont val="Times New Roman"/>
        <family val="1"/>
      </rPr>
      <t xml:space="preserve">                                                                       </t>
    </r>
  </si>
  <si>
    <r>
      <t xml:space="preserve">Ceste, željeznice i ostali prometni objekti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</si>
  <si>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Uredska oprema i namještaj     </t>
    </r>
    <r>
      <rPr>
        <sz val="10"/>
        <color indexed="10"/>
        <rFont val="Times New Roman"/>
        <family val="1"/>
      </rPr>
      <t xml:space="preserve"> </t>
    </r>
  </si>
  <si>
    <r>
      <t xml:space="preserve">Komunikacijska oprema                   </t>
    </r>
    <r>
      <rPr>
        <sz val="9.85"/>
        <color indexed="10"/>
        <rFont val="Times New Roman"/>
        <family val="1"/>
      </rPr>
      <t xml:space="preserve">                                           </t>
    </r>
  </si>
  <si>
    <r>
      <t xml:space="preserve">Oprema za održavanje i zaštitu              </t>
    </r>
    <r>
      <rPr>
        <sz val="9.85"/>
        <color indexed="10"/>
        <rFont val="Times New Roman"/>
        <family val="1"/>
      </rPr>
      <t xml:space="preserve">                                     </t>
    </r>
  </si>
  <si>
    <r>
      <t xml:space="preserve">Prijevozna sredstva u cestovnom prometu           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</si>
  <si>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Plaće za redovan rad                                                                   </t>
    </r>
    <r>
      <rPr>
        <sz val="9.85"/>
        <color indexed="10"/>
        <rFont val="Times New Roman"/>
        <family val="1"/>
      </rPr>
      <t xml:space="preserve">  </t>
    </r>
  </si>
  <si>
    <r>
      <t xml:space="preserve">Službena putovanja                                      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</si>
  <si>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Naknade za prijevoz, za rad na terenu i odvojeni život      </t>
    </r>
    <r>
      <rPr>
        <sz val="9.85"/>
        <color indexed="10"/>
        <rFont val="Times New Roman"/>
        <family val="1"/>
      </rPr>
      <t xml:space="preserve"> </t>
    </r>
  </si>
  <si>
    <r>
      <t xml:space="preserve">Stručno usavršavanje zaposlenika                       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</si>
  <si>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Energija                                                                        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</si>
  <si>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Usluge telefona, pošte i prijevoza                                      </t>
    </r>
    <r>
      <rPr>
        <sz val="9.85"/>
        <color indexed="10"/>
        <rFont val="Times New Roman"/>
        <family val="1"/>
      </rPr>
      <t xml:space="preserve">  </t>
    </r>
  </si>
  <si>
    <r>
      <t xml:space="preserve">Usluge promidžbe i informiranja     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</si>
  <si>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Zdravstvene i veterinarske usluge                          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</si>
  <si>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Intelektualne i osobne usluge                          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</si>
  <si>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Ostale usluge                                        </t>
    </r>
    <r>
      <rPr>
        <sz val="9.85"/>
        <color indexed="10"/>
        <rFont val="Times New Roman"/>
        <family val="1"/>
      </rPr>
      <t xml:space="preserve">  </t>
    </r>
  </si>
  <si>
    <t xml:space="preserve">IZMJENE I  DOPUNE  FINANCIJSKOG PLANA HRVATSKIH CESTA                                                ZA 2013. GODINU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</si>
</sst>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\.mm\.dd"/>
  </numFmts>
  <fonts count="52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.85"/>
      <color indexed="10"/>
      <name val="Times New Roman"/>
      <family val="1"/>
    </font>
    <font>
      <sz val="9.85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4"/>
      <name val="MS Sans Serif"/>
      <family val="2"/>
    </font>
    <font>
      <b/>
      <sz val="12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9.85"/>
      <name val="Times New Roman"/>
      <family val="1"/>
    </font>
    <font>
      <sz val="9.85"/>
      <name val="Times New Roman"/>
      <family val="1"/>
    </font>
    <font>
      <sz val="10"/>
      <color indexed="17"/>
      <name val="Times New Roman"/>
      <family val="1"/>
    </font>
    <font>
      <sz val="8"/>
      <name val="MS Sans Serif"/>
      <family val="2"/>
    </font>
    <font>
      <b/>
      <sz val="11"/>
      <name val="Times New Roman"/>
      <family val="1"/>
    </font>
    <font>
      <sz val="10"/>
      <color indexed="17"/>
      <name val="MS Sans Serif"/>
      <family val="2"/>
    </font>
    <font>
      <sz val="9"/>
      <color indexed="8"/>
      <name val="Times New Roman"/>
      <family val="1"/>
    </font>
    <font>
      <sz val="10"/>
      <color indexed="20"/>
      <name val="Times New Roman"/>
      <family val="1"/>
    </font>
    <font>
      <sz val="10"/>
      <color indexed="12"/>
      <name val="Times New Roman"/>
      <family val="1"/>
    </font>
    <font>
      <i/>
      <sz val="9.85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42" fillId="15" borderId="0" applyNumberFormat="0" applyBorder="0" applyAlignment="0" applyProtection="0"/>
    <xf numFmtId="0" fontId="46" fillId="16" borderId="1" applyNumberFormat="0" applyAlignment="0" applyProtection="0"/>
    <xf numFmtId="0" fontId="48" fillId="17" borderId="2" applyNumberFormat="0" applyAlignment="0" applyProtection="0"/>
    <xf numFmtId="0" fontId="49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7" borderId="1" applyNumberFormat="0" applyAlignment="0" applyProtection="0"/>
    <xf numFmtId="0" fontId="47" fillId="0" borderId="6" applyNumberFormat="0" applyFill="0" applyAlignment="0" applyProtection="0"/>
    <xf numFmtId="0" fontId="43" fillId="7" borderId="0" applyNumberFormat="0" applyBorder="0" applyAlignment="0" applyProtection="0"/>
    <xf numFmtId="0" fontId="0" fillId="4" borderId="7" applyNumberFormat="0" applyFont="0" applyAlignment="0" applyProtection="0"/>
    <xf numFmtId="0" fontId="45" fillId="1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Alignment="1">
      <alignment horizontal="right" vertical="center"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/>
      <protection/>
    </xf>
    <xf numFmtId="3" fontId="3" fillId="16" borderId="0" xfId="0" applyNumberFormat="1" applyFont="1" applyFill="1" applyBorder="1" applyAlignment="1" applyProtection="1">
      <alignment wrapText="1"/>
      <protection/>
    </xf>
    <xf numFmtId="0" fontId="20" fillId="16" borderId="0" xfId="0" applyNumberFormat="1" applyFont="1" applyFill="1" applyBorder="1" applyAlignment="1" applyProtection="1">
      <alignment wrapText="1"/>
      <protection/>
    </xf>
    <xf numFmtId="0" fontId="21" fillId="16" borderId="0" xfId="0" applyNumberFormat="1" applyFont="1" applyFill="1" applyBorder="1" applyAlignment="1" applyProtection="1">
      <alignment horizontal="left" wrapText="1"/>
      <protection/>
    </xf>
    <xf numFmtId="0" fontId="22" fillId="16" borderId="0" xfId="0" applyNumberFormat="1" applyFont="1" applyFill="1" applyBorder="1" applyAlignment="1" applyProtection="1">
      <alignment wrapText="1"/>
      <protection/>
    </xf>
    <xf numFmtId="0" fontId="19" fillId="16" borderId="0" xfId="0" applyNumberFormat="1" applyFont="1" applyFill="1" applyBorder="1" applyAlignment="1" applyProtection="1">
      <alignment wrapText="1"/>
      <protection/>
    </xf>
    <xf numFmtId="0" fontId="19" fillId="16" borderId="0" xfId="0" applyNumberFormat="1" applyFont="1" applyFill="1" applyBorder="1" applyAlignment="1" applyProtection="1">
      <alignment/>
      <protection/>
    </xf>
    <xf numFmtId="0" fontId="23" fillId="16" borderId="10" xfId="0" applyFont="1" applyFill="1" applyBorder="1" applyAlignment="1" quotePrefix="1">
      <alignment horizontal="left" vertical="center" wrapText="1"/>
    </xf>
    <xf numFmtId="0" fontId="23" fillId="16" borderId="11" xfId="0" applyFont="1" applyFill="1" applyBorder="1" applyAlignment="1" quotePrefix="1">
      <alignment horizontal="left" vertical="center" wrapText="1"/>
    </xf>
    <xf numFmtId="0" fontId="23" fillId="16" borderId="11" xfId="0" applyFont="1" applyFill="1" applyBorder="1" applyAlignment="1" quotePrefix="1">
      <alignment horizontal="center" vertical="center" wrapText="1"/>
    </xf>
    <xf numFmtId="0" fontId="23" fillId="16" borderId="11" xfId="0" applyNumberFormat="1" applyFont="1" applyFill="1" applyBorder="1" applyAlignment="1" applyProtection="1" quotePrefix="1">
      <alignment horizontal="left" vertical="center"/>
      <protection/>
    </xf>
    <xf numFmtId="3" fontId="23" fillId="16" borderId="12" xfId="0" applyNumberFormat="1" applyFont="1" applyFill="1" applyBorder="1" applyAlignment="1">
      <alignment horizontal="right" vertical="center"/>
    </xf>
    <xf numFmtId="0" fontId="25" fillId="16" borderId="11" xfId="0" applyNumberFormat="1" applyFont="1" applyFill="1" applyBorder="1" applyAlignment="1" applyProtection="1">
      <alignment wrapText="1"/>
      <protection/>
    </xf>
    <xf numFmtId="3" fontId="23" fillId="16" borderId="12" xfId="0" applyNumberFormat="1" applyFont="1" applyFill="1" applyBorder="1" applyAlignment="1" applyProtection="1">
      <alignment wrapText="1"/>
      <protection/>
    </xf>
    <xf numFmtId="0" fontId="23" fillId="16" borderId="11" xfId="0" applyNumberFormat="1" applyFont="1" applyFill="1" applyBorder="1" applyAlignment="1" applyProtection="1">
      <alignment wrapText="1"/>
      <protection/>
    </xf>
    <xf numFmtId="0" fontId="25" fillId="16" borderId="11" xfId="0" applyNumberFormat="1" applyFont="1" applyFill="1" applyBorder="1" applyAlignment="1" applyProtection="1">
      <alignment horizontal="center" wrapText="1"/>
      <protection/>
    </xf>
    <xf numFmtId="0" fontId="21" fillId="16" borderId="0" xfId="0" applyNumberFormat="1" applyFont="1" applyFill="1" applyBorder="1" applyAlignment="1" applyProtection="1" quotePrefix="1">
      <alignment horizontal="left" wrapText="1"/>
      <protection/>
    </xf>
    <xf numFmtId="3" fontId="18" fillId="16" borderId="0" xfId="0" applyNumberFormat="1" applyFont="1" applyFill="1" applyBorder="1" applyAlignment="1" applyProtection="1">
      <alignment wrapText="1"/>
      <protection/>
    </xf>
    <xf numFmtId="0" fontId="21" fillId="16" borderId="13" xfId="0" applyNumberFormat="1" applyFont="1" applyFill="1" applyBorder="1" applyAlignment="1" applyProtection="1" quotePrefix="1">
      <alignment horizontal="left" wrapText="1"/>
      <protection/>
    </xf>
    <xf numFmtId="0" fontId="22" fillId="16" borderId="13" xfId="0" applyNumberFormat="1" applyFont="1" applyFill="1" applyBorder="1" applyAlignment="1" applyProtection="1">
      <alignment wrapText="1"/>
      <protection/>
    </xf>
    <xf numFmtId="0" fontId="26" fillId="16" borderId="0" xfId="0" applyNumberFormat="1" applyFont="1" applyFill="1" applyBorder="1" applyAlignment="1" applyProtection="1">
      <alignment/>
      <protection/>
    </xf>
    <xf numFmtId="3" fontId="26" fillId="16" borderId="0" xfId="0" applyNumberFormat="1" applyFont="1" applyFill="1" applyAlignment="1">
      <alignment horizontal="right" vertical="center"/>
    </xf>
    <xf numFmtId="0" fontId="23" fillId="16" borderId="11" xfId="0" applyFont="1" applyFill="1" applyBorder="1" applyAlignment="1" quotePrefix="1">
      <alignment horizontal="left" vertical="center"/>
    </xf>
    <xf numFmtId="3" fontId="23" fillId="16" borderId="11" xfId="0" applyNumberFormat="1" applyFont="1" applyFill="1" applyBorder="1" applyAlignment="1" applyProtection="1">
      <alignment wrapText="1"/>
      <protection/>
    </xf>
    <xf numFmtId="0" fontId="27" fillId="0" borderId="11" xfId="0" applyFont="1" applyBorder="1" applyAlignment="1" quotePrefix="1">
      <alignment horizontal="left" vertical="center" wrapText="1"/>
    </xf>
    <xf numFmtId="0" fontId="27" fillId="0" borderId="11" xfId="0" applyFont="1" applyBorder="1" applyAlignment="1" quotePrefix="1">
      <alignment horizontal="center" vertical="center" wrapText="1"/>
    </xf>
    <xf numFmtId="0" fontId="18" fillId="0" borderId="11" xfId="0" applyNumberFormat="1" applyFont="1" applyFill="1" applyBorder="1" applyAlignment="1" applyProtection="1" quotePrefix="1">
      <alignment horizontal="center" vertical="center"/>
      <protection/>
    </xf>
    <xf numFmtId="0" fontId="19" fillId="16" borderId="14" xfId="0" applyNumberFormat="1" applyFont="1" applyFill="1" applyBorder="1" applyAlignment="1" applyProtection="1">
      <alignment horizontal="center" wrapText="1"/>
      <protection/>
    </xf>
    <xf numFmtId="0" fontId="18" fillId="16" borderId="14" xfId="0" applyNumberFormat="1" applyFont="1" applyFill="1" applyBorder="1" applyAlignment="1" applyProtection="1" quotePrefix="1">
      <alignment horizontal="left" wrapText="1"/>
      <protection/>
    </xf>
    <xf numFmtId="3" fontId="18" fillId="16" borderId="14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 horizontal="center" wrapText="1"/>
      <protection/>
    </xf>
    <xf numFmtId="0" fontId="3" fillId="16" borderId="0" xfId="0" applyNumberFormat="1" applyFont="1" applyFill="1" applyBorder="1" applyAlignment="1" applyProtection="1">
      <alignment horizontal="left" wrapText="1"/>
      <protection/>
    </xf>
    <xf numFmtId="3" fontId="4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 quotePrefix="1">
      <alignment horizontal="left" wrapText="1"/>
      <protection/>
    </xf>
    <xf numFmtId="0" fontId="4" fillId="16" borderId="0" xfId="0" applyNumberFormat="1" applyFont="1" applyFill="1" applyBorder="1" applyAlignment="1" applyProtection="1" quotePrefix="1">
      <alignment horizontal="left" wrapText="1"/>
      <protection/>
    </xf>
    <xf numFmtId="0" fontId="4" fillId="16" borderId="0" xfId="0" applyNumberFormat="1" applyFont="1" applyFill="1" applyBorder="1" applyAlignment="1" applyProtection="1" quotePrefix="1">
      <alignment horizontal="left" wrapText="1"/>
      <protection/>
    </xf>
    <xf numFmtId="3" fontId="3" fillId="16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16" borderId="0" xfId="0" applyNumberFormat="1" applyFont="1" applyFill="1" applyBorder="1" applyAlignment="1" applyProtection="1">
      <alignment horizontal="right" vertical="top"/>
      <protection/>
    </xf>
    <xf numFmtId="0" fontId="2" fillId="16" borderId="0" xfId="0" applyFont="1" applyFill="1" applyBorder="1" applyAlignment="1">
      <alignment horizontal="right" vertical="top"/>
    </xf>
    <xf numFmtId="0" fontId="2" fillId="16" borderId="0" xfId="0" applyFont="1" applyFill="1" applyBorder="1" applyAlignment="1">
      <alignment horizontal="left" vertical="center"/>
    </xf>
    <xf numFmtId="3" fontId="3" fillId="16" borderId="0" xfId="0" applyNumberFormat="1" applyFont="1" applyFill="1" applyBorder="1" applyAlignment="1" applyProtection="1">
      <alignment/>
      <protection/>
    </xf>
    <xf numFmtId="0" fontId="4" fillId="16" borderId="0" xfId="0" applyNumberFormat="1" applyFont="1" applyFill="1" applyBorder="1" applyAlignment="1" applyProtection="1">
      <alignment horizontal="right" vertical="top"/>
      <protection/>
    </xf>
    <xf numFmtId="0" fontId="5" fillId="16" borderId="0" xfId="0" applyFont="1" applyFill="1" applyBorder="1" applyAlignment="1">
      <alignment horizontal="right" vertical="top"/>
    </xf>
    <xf numFmtId="0" fontId="5" fillId="16" borderId="0" xfId="0" applyFont="1" applyFill="1" applyBorder="1" applyAlignment="1">
      <alignment horizontal="left" vertical="center"/>
    </xf>
    <xf numFmtId="0" fontId="2" fillId="16" borderId="0" xfId="0" applyFont="1" applyFill="1" applyBorder="1" applyAlignment="1">
      <alignment horizontal="right" vertical="top"/>
    </xf>
    <xf numFmtId="0" fontId="5" fillId="16" borderId="0" xfId="0" applyFont="1" applyFill="1" applyBorder="1" applyAlignment="1">
      <alignment vertical="center"/>
    </xf>
    <xf numFmtId="3" fontId="4" fillId="16" borderId="0" xfId="0" applyNumberFormat="1" applyFont="1" applyFill="1" applyBorder="1" applyAlignment="1" applyProtection="1">
      <alignment/>
      <protection/>
    </xf>
    <xf numFmtId="0" fontId="4" fillId="16" borderId="0" xfId="0" applyNumberFormat="1" applyFont="1" applyFill="1" applyBorder="1" applyAlignment="1" applyProtection="1">
      <alignment horizontal="right" vertical="top"/>
      <protection/>
    </xf>
    <xf numFmtId="3" fontId="3" fillId="16" borderId="0" xfId="0" applyNumberFormat="1" applyFont="1" applyFill="1" applyBorder="1" applyAlignment="1" applyProtection="1">
      <alignment/>
      <protection/>
    </xf>
    <xf numFmtId="0" fontId="5" fillId="16" borderId="0" xfId="0" applyFont="1" applyFill="1" applyBorder="1" applyAlignment="1">
      <alignment horizontal="left" vertical="center"/>
    </xf>
    <xf numFmtId="0" fontId="5" fillId="16" borderId="0" xfId="0" applyFont="1" applyFill="1" applyBorder="1" applyAlignment="1" quotePrefix="1">
      <alignment horizontal="left" vertical="center"/>
    </xf>
    <xf numFmtId="3" fontId="18" fillId="16" borderId="0" xfId="0" applyNumberFormat="1" applyFont="1" applyFill="1" applyBorder="1" applyAlignment="1" applyProtection="1">
      <alignment/>
      <protection/>
    </xf>
    <xf numFmtId="3" fontId="19" fillId="16" borderId="0" xfId="0" applyNumberFormat="1" applyFont="1" applyFill="1" applyBorder="1" applyAlignment="1" applyProtection="1">
      <alignment/>
      <protection/>
    </xf>
    <xf numFmtId="0" fontId="3" fillId="16" borderId="14" xfId="0" applyNumberFormat="1" applyFont="1" applyFill="1" applyBorder="1" applyAlignment="1" applyProtection="1">
      <alignment horizontal="center"/>
      <protection/>
    </xf>
    <xf numFmtId="3" fontId="3" fillId="16" borderId="14" xfId="0" applyNumberFormat="1" applyFont="1" applyFill="1" applyBorder="1" applyAlignment="1" applyProtection="1">
      <alignment/>
      <protection/>
    </xf>
    <xf numFmtId="0" fontId="3" fillId="16" borderId="0" xfId="0" applyNumberFormat="1" applyFont="1" applyFill="1" applyBorder="1" applyAlignment="1" applyProtection="1">
      <alignment/>
      <protection/>
    </xf>
    <xf numFmtId="0" fontId="3" fillId="16" borderId="0" xfId="0" applyNumberFormat="1" applyFont="1" applyFill="1" applyBorder="1" applyAlignment="1" applyProtection="1">
      <alignment/>
      <protection/>
    </xf>
    <xf numFmtId="0" fontId="8" fillId="16" borderId="14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quotePrefix="1">
      <alignment horizontal="left" vertical="center" wrapText="1"/>
    </xf>
    <xf numFmtId="3" fontId="3" fillId="0" borderId="0" xfId="0" applyNumberFormat="1" applyFont="1" applyFill="1" applyBorder="1" applyAlignment="1" applyProtection="1">
      <alignment/>
      <protection/>
    </xf>
    <xf numFmtId="3" fontId="19" fillId="16" borderId="0" xfId="0" applyNumberFormat="1" applyFont="1" applyFill="1" applyBorder="1" applyAlignment="1" applyProtection="1">
      <alignment/>
      <protection/>
    </xf>
    <xf numFmtId="3" fontId="18" fillId="16" borderId="0" xfId="0" applyNumberFormat="1" applyFont="1" applyFill="1" applyBorder="1" applyAlignment="1" applyProtection="1">
      <alignment/>
      <protection/>
    </xf>
    <xf numFmtId="3" fontId="23" fillId="16" borderId="12" xfId="0" applyNumberFormat="1" applyFont="1" applyFill="1" applyBorder="1" applyAlignment="1">
      <alignment horizontal="right"/>
    </xf>
    <xf numFmtId="3" fontId="19" fillId="16" borderId="0" xfId="0" applyNumberFormat="1" applyFont="1" applyFill="1" applyBorder="1" applyAlignment="1" applyProtection="1">
      <alignment wrapText="1"/>
      <protection/>
    </xf>
    <xf numFmtId="3" fontId="19" fillId="16" borderId="0" xfId="0" applyNumberFormat="1" applyFont="1" applyFill="1" applyBorder="1" applyAlignment="1" applyProtection="1">
      <alignment wrapText="1"/>
      <protection/>
    </xf>
    <xf numFmtId="0" fontId="4" fillId="16" borderId="0" xfId="0" applyNumberFormat="1" applyFont="1" applyFill="1" applyBorder="1" applyAlignment="1" applyProtection="1">
      <alignment horizontal="center" wrapText="1"/>
      <protection/>
    </xf>
    <xf numFmtId="0" fontId="4" fillId="16" borderId="0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left" vertical="center"/>
    </xf>
    <xf numFmtId="3" fontId="19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0" fillId="16" borderId="0" xfId="0" applyNumberFormat="1" applyFill="1" applyBorder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 quotePrefix="1">
      <alignment horizontal="left" vertical="center"/>
    </xf>
    <xf numFmtId="3" fontId="28" fillId="16" borderId="0" xfId="0" applyNumberFormat="1" applyFont="1" applyFill="1" applyBorder="1" applyAlignment="1">
      <alignment vertical="center"/>
    </xf>
    <xf numFmtId="3" fontId="27" fillId="16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5" fillId="0" borderId="0" xfId="0" applyFont="1" applyAlignment="1" quotePrefix="1">
      <alignment horizontal="left" vertical="center"/>
    </xf>
    <xf numFmtId="3" fontId="5" fillId="0" borderId="0" xfId="0" applyNumberFormat="1" applyFont="1" applyAlignment="1" quotePrefix="1">
      <alignment horizontal="left" vertical="center"/>
    </xf>
    <xf numFmtId="3" fontId="2" fillId="0" borderId="0" xfId="0" applyNumberFormat="1" applyFont="1" applyAlignment="1" quotePrefix="1">
      <alignment horizontal="left" vertical="center"/>
    </xf>
    <xf numFmtId="3" fontId="6" fillId="0" borderId="0" xfId="0" applyNumberFormat="1" applyFont="1" applyAlignment="1" quotePrefix="1">
      <alignment horizontal="left" vertical="center"/>
    </xf>
    <xf numFmtId="3" fontId="7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28" fillId="16" borderId="0" xfId="0" applyNumberFormat="1" applyFont="1" applyFill="1" applyBorder="1" applyAlignment="1">
      <alignment vertical="center"/>
    </xf>
    <xf numFmtId="3" fontId="27" fillId="16" borderId="0" xfId="0" applyNumberFormat="1" applyFont="1" applyFill="1" applyBorder="1" applyAlignment="1">
      <alignment vertical="center"/>
    </xf>
    <xf numFmtId="3" fontId="27" fillId="0" borderId="0" xfId="0" applyNumberFormat="1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0" fontId="0" fillId="16" borderId="0" xfId="0" applyNumberFormat="1" applyFont="1" applyFill="1" applyBorder="1" applyAlignment="1" applyProtection="1">
      <alignment/>
      <protection/>
    </xf>
    <xf numFmtId="4" fontId="18" fillId="16" borderId="0" xfId="0" applyNumberFormat="1" applyFont="1" applyFill="1" applyBorder="1" applyAlignment="1" applyProtection="1">
      <alignment horizontal="right" wrapText="1"/>
      <protection/>
    </xf>
    <xf numFmtId="3" fontId="28" fillId="0" borderId="0" xfId="0" applyNumberFormat="1" applyFont="1" applyFill="1" applyBorder="1" applyAlignment="1">
      <alignment vertical="center"/>
    </xf>
    <xf numFmtId="0" fontId="27" fillId="0" borderId="14" xfId="0" applyFont="1" applyBorder="1" applyAlignment="1" quotePrefix="1">
      <alignment horizontal="center" vertical="center" wrapText="1"/>
    </xf>
    <xf numFmtId="0" fontId="18" fillId="0" borderId="14" xfId="0" applyNumberFormat="1" applyFont="1" applyFill="1" applyBorder="1" applyAlignment="1" applyProtection="1" quotePrefix="1">
      <alignment horizontal="center" vertical="center"/>
      <protection/>
    </xf>
    <xf numFmtId="0" fontId="3" fillId="16" borderId="14" xfId="0" applyFont="1" applyFill="1" applyBorder="1" applyAlignment="1">
      <alignment horizontal="center" vertical="center" wrapText="1"/>
    </xf>
    <xf numFmtId="0" fontId="27" fillId="16" borderId="0" xfId="0" applyFont="1" applyFill="1" applyBorder="1" applyAlignment="1">
      <alignment horizontal="right"/>
    </xf>
    <xf numFmtId="0" fontId="27" fillId="16" borderId="0" xfId="0" applyFont="1" applyFill="1" applyBorder="1" applyAlignment="1" quotePrefix="1">
      <alignment horizontal="left"/>
    </xf>
    <xf numFmtId="0" fontId="31" fillId="16" borderId="0" xfId="0" applyNumberFormat="1" applyFont="1" applyFill="1" applyBorder="1" applyAlignment="1" applyProtection="1">
      <alignment vertical="center"/>
      <protection/>
    </xf>
    <xf numFmtId="0" fontId="3" fillId="16" borderId="0" xfId="0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16" borderId="0" xfId="0" applyNumberFormat="1" applyFont="1" applyFill="1" applyBorder="1" applyAlignment="1" applyProtection="1">
      <alignment vertical="center" wrapText="1"/>
      <protection/>
    </xf>
    <xf numFmtId="3" fontId="18" fillId="16" borderId="0" xfId="0" applyNumberFormat="1" applyFont="1" applyFill="1" applyBorder="1" applyAlignment="1" applyProtection="1">
      <alignment wrapText="1"/>
      <protection/>
    </xf>
    <xf numFmtId="0" fontId="18" fillId="16" borderId="0" xfId="0" applyNumberFormat="1" applyFont="1" applyFill="1" applyBorder="1" applyAlignment="1" applyProtection="1">
      <alignment wrapText="1"/>
      <protection/>
    </xf>
    <xf numFmtId="0" fontId="18" fillId="16" borderId="0" xfId="0" applyNumberFormat="1" applyFont="1" applyFill="1" applyBorder="1" applyAlignment="1" applyProtection="1">
      <alignment horizontal="center" wrapText="1"/>
      <protection/>
    </xf>
    <xf numFmtId="0" fontId="3" fillId="16" borderId="0" xfId="0" applyNumberFormat="1" applyFont="1" applyFill="1" applyBorder="1" applyAlignment="1" applyProtection="1">
      <alignment horizontal="center" wrapText="1"/>
      <protection/>
    </xf>
    <xf numFmtId="3" fontId="14" fillId="16" borderId="0" xfId="0" applyNumberFormat="1" applyFont="1" applyFill="1" applyBorder="1" applyAlignment="1" applyProtection="1">
      <alignment/>
      <protection/>
    </xf>
    <xf numFmtId="0" fontId="2" fillId="16" borderId="0" xfId="0" applyFont="1" applyFill="1" applyBorder="1" applyAlignment="1">
      <alignment vertical="center"/>
    </xf>
    <xf numFmtId="0" fontId="5" fillId="16" borderId="0" xfId="0" applyFont="1" applyFill="1" applyBorder="1" applyAlignment="1">
      <alignment vertical="center"/>
    </xf>
    <xf numFmtId="0" fontId="5" fillId="16" borderId="0" xfId="0" applyFont="1" applyFill="1" applyBorder="1" applyAlignment="1" quotePrefix="1">
      <alignment horizontal="right" vertical="top"/>
    </xf>
    <xf numFmtId="0" fontId="2" fillId="16" borderId="0" xfId="0" applyFont="1" applyFill="1" applyBorder="1" applyAlignment="1" quotePrefix="1">
      <alignment horizontal="left" vertical="center"/>
    </xf>
    <xf numFmtId="0" fontId="5" fillId="16" borderId="0" xfId="0" applyFont="1" applyFill="1" applyBorder="1" applyAlignment="1" quotePrefix="1">
      <alignment horizontal="right" vertical="top"/>
    </xf>
    <xf numFmtId="0" fontId="5" fillId="16" borderId="0" xfId="0" applyFont="1" applyFill="1" applyBorder="1" applyAlignment="1" quotePrefix="1">
      <alignment horizontal="left" vertical="center"/>
    </xf>
    <xf numFmtId="3" fontId="28" fillId="16" borderId="0" xfId="0" applyNumberFormat="1" applyFont="1" applyFill="1" applyBorder="1" applyAlignment="1">
      <alignment horizontal="right" vertical="center"/>
    </xf>
    <xf numFmtId="0" fontId="6" fillId="16" borderId="0" xfId="0" applyFont="1" applyFill="1" applyBorder="1" applyAlignment="1">
      <alignment horizontal="right" vertical="top"/>
    </xf>
    <xf numFmtId="0" fontId="5" fillId="16" borderId="0" xfId="0" applyFont="1" applyFill="1" applyBorder="1" applyAlignment="1">
      <alignment horizontal="right" vertical="top"/>
    </xf>
    <xf numFmtId="3" fontId="29" fillId="16" borderId="0" xfId="0" applyNumberFormat="1" applyFont="1" applyFill="1" applyBorder="1" applyAlignment="1" applyProtection="1">
      <alignment/>
      <protection/>
    </xf>
    <xf numFmtId="0" fontId="5" fillId="16" borderId="0" xfId="0" applyFont="1" applyFill="1" applyBorder="1" applyAlignment="1">
      <alignment horizontal="left" vertical="center" wrapText="1"/>
    </xf>
    <xf numFmtId="0" fontId="2" fillId="16" borderId="0" xfId="0" applyFont="1" applyFill="1" applyBorder="1" applyAlignment="1">
      <alignment vertical="center"/>
    </xf>
    <xf numFmtId="0" fontId="9" fillId="16" borderId="0" xfId="0" applyFont="1" applyFill="1" applyBorder="1" applyAlignment="1">
      <alignment horizontal="right" vertical="top"/>
    </xf>
    <xf numFmtId="0" fontId="7" fillId="16" borderId="0" xfId="0" applyNumberFormat="1" applyFont="1" applyFill="1" applyBorder="1" applyAlignment="1" applyProtection="1" quotePrefix="1">
      <alignment horizontal="right" vertical="top"/>
      <protection/>
    </xf>
    <xf numFmtId="3" fontId="7" fillId="16" borderId="0" xfId="0" applyNumberFormat="1" applyFont="1" applyFill="1" applyBorder="1" applyAlignment="1" applyProtection="1">
      <alignment/>
      <protection/>
    </xf>
    <xf numFmtId="0" fontId="4" fillId="16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164" fontId="31" fillId="16" borderId="11" xfId="0" applyNumberFormat="1" applyFont="1" applyFill="1" applyBorder="1" applyAlignment="1">
      <alignment horizontal="left" vertical="center"/>
    </xf>
    <xf numFmtId="0" fontId="31" fillId="16" borderId="1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 quotePrefix="1">
      <alignment horizontal="left" vertical="justify"/>
      <protection/>
    </xf>
    <xf numFmtId="164" fontId="31" fillId="16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2" fillId="16" borderId="0" xfId="0" applyFont="1" applyFill="1" applyBorder="1" applyAlignment="1" quotePrefix="1">
      <alignment horizontal="left"/>
    </xf>
    <xf numFmtId="0" fontId="5" fillId="16" borderId="0" xfId="0" applyFont="1" applyFill="1" applyBorder="1" applyAlignment="1">
      <alignment horizontal="left"/>
    </xf>
    <xf numFmtId="0" fontId="2" fillId="16" borderId="0" xfId="0" applyFont="1" applyFill="1" applyBorder="1" applyAlignment="1">
      <alignment horizontal="left"/>
    </xf>
    <xf numFmtId="0" fontId="5" fillId="16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6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justify"/>
    </xf>
    <xf numFmtId="0" fontId="5" fillId="0" borderId="0" xfId="0" applyFont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justify"/>
      <protection/>
    </xf>
    <xf numFmtId="0" fontId="4" fillId="0" borderId="0" xfId="0" applyFont="1" applyBorder="1" applyAlignment="1">
      <alignment horizontal="left" vertical="justify"/>
    </xf>
    <xf numFmtId="3" fontId="27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 wrapText="1"/>
      <protection/>
    </xf>
    <xf numFmtId="3" fontId="28" fillId="0" borderId="0" xfId="0" applyNumberFormat="1" applyFont="1" applyFill="1" applyBorder="1" applyAlignment="1">
      <alignment vertical="center"/>
    </xf>
    <xf numFmtId="43" fontId="4" fillId="0" borderId="0" xfId="59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23" fillId="0" borderId="12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justify"/>
    </xf>
    <xf numFmtId="0" fontId="18" fillId="0" borderId="0" xfId="0" applyFont="1" applyBorder="1" applyAlignment="1">
      <alignment horizontal="left" vertical="center"/>
    </xf>
    <xf numFmtId="3" fontId="27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 quotePrefix="1">
      <alignment horizontal="left"/>
    </xf>
    <xf numFmtId="0" fontId="28" fillId="16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7" fillId="16" borderId="0" xfId="0" applyFont="1" applyFill="1" applyBorder="1" applyAlignment="1">
      <alignment horizontal="left"/>
    </xf>
    <xf numFmtId="0" fontId="18" fillId="16" borderId="0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16" borderId="0" xfId="0" applyNumberFormat="1" applyFont="1" applyFill="1" applyBorder="1" applyAlignment="1" applyProtection="1">
      <alignment horizontal="left" wrapText="1"/>
      <protection/>
    </xf>
    <xf numFmtId="3" fontId="4" fillId="16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5" fillId="0" borderId="0" xfId="0" applyNumberFormat="1" applyFont="1" applyFill="1" applyBorder="1" applyAlignment="1" applyProtection="1">
      <alignment/>
      <protection/>
    </xf>
    <xf numFmtId="3" fontId="14" fillId="16" borderId="0" xfId="0" applyNumberFormat="1" applyFont="1" applyFill="1" applyBorder="1" applyAlignment="1" applyProtection="1">
      <alignment/>
      <protection/>
    </xf>
    <xf numFmtId="0" fontId="6" fillId="16" borderId="0" xfId="0" applyFont="1" applyFill="1" applyBorder="1" applyAlignment="1">
      <alignment horizontal="right" vertical="top"/>
    </xf>
    <xf numFmtId="0" fontId="2" fillId="16" borderId="0" xfId="0" applyFont="1" applyFill="1" applyBorder="1" applyAlignment="1">
      <alignment horizontal="left" vertical="center" wrapText="1"/>
    </xf>
    <xf numFmtId="0" fontId="5" fillId="16" borderId="0" xfId="0" applyFont="1" applyFill="1" applyBorder="1" applyAlignment="1" quotePrefix="1">
      <alignment horizontal="left" vertical="center" wrapText="1"/>
    </xf>
    <xf numFmtId="0" fontId="5" fillId="16" borderId="0" xfId="0" applyFont="1" applyFill="1" applyBorder="1" applyAlignment="1">
      <alignment horizontal="left" vertical="center" wrapText="1"/>
    </xf>
    <xf numFmtId="0" fontId="36" fillId="16" borderId="0" xfId="0" applyFont="1" applyFill="1" applyBorder="1" applyAlignment="1">
      <alignment horizontal="right" vertical="top"/>
    </xf>
    <xf numFmtId="0" fontId="28" fillId="16" borderId="0" xfId="0" applyFont="1" applyFill="1" applyBorder="1" applyAlignment="1">
      <alignment vertical="center"/>
    </xf>
    <xf numFmtId="0" fontId="14" fillId="16" borderId="0" xfId="0" applyNumberFormat="1" applyFont="1" applyFill="1" applyBorder="1" applyAlignment="1" applyProtection="1">
      <alignment/>
      <protection/>
    </xf>
    <xf numFmtId="0" fontId="28" fillId="16" borderId="0" xfId="0" applyFont="1" applyFill="1" applyBorder="1" applyAlignment="1">
      <alignment horizontal="right" vertical="top"/>
    </xf>
    <xf numFmtId="0" fontId="4" fillId="16" borderId="0" xfId="0" applyNumberFormat="1" applyFont="1" applyFill="1" applyBorder="1" applyAlignment="1" applyProtection="1" quotePrefix="1">
      <alignment horizontal="right" vertical="top"/>
      <protection/>
    </xf>
    <xf numFmtId="3" fontId="4" fillId="16" borderId="0" xfId="0" applyNumberFormat="1" applyFont="1" applyFill="1" applyBorder="1" applyAlignment="1" applyProtection="1" quotePrefix="1">
      <alignment horizontal="left"/>
      <protection/>
    </xf>
    <xf numFmtId="0" fontId="6" fillId="16" borderId="0" xfId="0" applyFont="1" applyFill="1" applyBorder="1" applyAlignment="1" quotePrefix="1">
      <alignment horizontal="right" vertical="top"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 vertical="justify"/>
      <protection/>
    </xf>
    <xf numFmtId="0" fontId="0" fillId="16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 horizontal="left" vertical="justify"/>
    </xf>
    <xf numFmtId="0" fontId="19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2" fillId="16" borderId="0" xfId="0" applyFont="1" applyFill="1" applyBorder="1" applyAlignment="1">
      <alignment horizontal="left" vertical="top"/>
    </xf>
    <xf numFmtId="0" fontId="2" fillId="16" borderId="0" xfId="0" applyFont="1" applyFill="1" applyBorder="1" applyAlignment="1" quotePrefix="1">
      <alignment horizontal="left" vertical="top"/>
    </xf>
    <xf numFmtId="0" fontId="18" fillId="16" borderId="14" xfId="0" applyNumberFormat="1" applyFont="1" applyFill="1" applyBorder="1" applyAlignment="1" applyProtection="1">
      <alignment horizontal="center" wrapText="1"/>
      <protection/>
    </xf>
    <xf numFmtId="0" fontId="3" fillId="16" borderId="0" xfId="0" applyNumberFormat="1" applyFont="1" applyFill="1" applyBorder="1" applyAlignment="1" applyProtection="1">
      <alignment horizontal="center" vertical="top" wrapText="1"/>
      <protection/>
    </xf>
    <xf numFmtId="0" fontId="3" fillId="16" borderId="0" xfId="0" applyNumberFormat="1" applyFont="1" applyFill="1" applyBorder="1" applyAlignment="1" applyProtection="1">
      <alignment horizontal="center" wrapText="1"/>
      <protection/>
    </xf>
    <xf numFmtId="0" fontId="3" fillId="16" borderId="0" xfId="0" applyNumberFormat="1" applyFont="1" applyFill="1" applyBorder="1" applyAlignment="1" applyProtection="1">
      <alignment horizontal="center" vertical="top" wrapText="1"/>
      <protection/>
    </xf>
    <xf numFmtId="0" fontId="4" fillId="16" borderId="0" xfId="0" applyNumberFormat="1" applyFont="1" applyFill="1" applyBorder="1" applyAlignment="1" applyProtection="1">
      <alignment horizontal="center" vertical="top" wrapText="1"/>
      <protection/>
    </xf>
    <xf numFmtId="0" fontId="18" fillId="16" borderId="0" xfId="0" applyNumberFormat="1" applyFont="1" applyFill="1" applyBorder="1" applyAlignment="1" applyProtection="1">
      <alignment horizontal="center"/>
      <protection/>
    </xf>
    <xf numFmtId="0" fontId="19" fillId="16" borderId="0" xfId="0" applyNumberFormat="1" applyFont="1" applyFill="1" applyBorder="1" applyAlignment="1" applyProtection="1">
      <alignment horizontal="center"/>
      <protection/>
    </xf>
    <xf numFmtId="0" fontId="3" fillId="16" borderId="0" xfId="0" applyNumberFormat="1" applyFont="1" applyFill="1" applyBorder="1" applyAlignment="1" applyProtection="1">
      <alignment horizontal="center" vertical="top"/>
      <protection/>
    </xf>
    <xf numFmtId="0" fontId="3" fillId="16" borderId="0" xfId="0" applyNumberFormat="1" applyFont="1" applyFill="1" applyBorder="1" applyAlignment="1" applyProtection="1">
      <alignment horizontal="center" vertical="top"/>
      <protection/>
    </xf>
    <xf numFmtId="0" fontId="4" fillId="16" borderId="0" xfId="0" applyNumberFormat="1" applyFont="1" applyFill="1" applyBorder="1" applyAlignment="1" applyProtection="1">
      <alignment horizontal="center" vertical="top"/>
      <protection/>
    </xf>
    <xf numFmtId="0" fontId="4" fillId="16" borderId="0" xfId="0" applyNumberFormat="1" applyFont="1" applyFill="1" applyBorder="1" applyAlignment="1" applyProtection="1">
      <alignment horizontal="center" vertical="top"/>
      <protection/>
    </xf>
    <xf numFmtId="0" fontId="14" fillId="16" borderId="0" xfId="0" applyNumberFormat="1" applyFont="1" applyFill="1" applyBorder="1" applyAlignment="1" applyProtection="1">
      <alignment horizontal="center" vertical="top"/>
      <protection/>
    </xf>
    <xf numFmtId="0" fontId="19" fillId="16" borderId="0" xfId="0" applyNumberFormat="1" applyFont="1" applyFill="1" applyBorder="1" applyAlignment="1" applyProtection="1">
      <alignment horizontal="center" vertical="top"/>
      <protection/>
    </xf>
    <xf numFmtId="0" fontId="8" fillId="16" borderId="14" xfId="0" applyNumberFormat="1" applyFont="1" applyFill="1" applyBorder="1" applyAlignment="1" applyProtection="1">
      <alignment horizontal="center"/>
      <protection/>
    </xf>
    <xf numFmtId="0" fontId="3" fillId="16" borderId="0" xfId="0" applyNumberFormat="1" applyFont="1" applyFill="1" applyBorder="1" applyAlignment="1" applyProtection="1">
      <alignment horizontal="center"/>
      <protection/>
    </xf>
    <xf numFmtId="0" fontId="4" fillId="16" borderId="0" xfId="0" applyNumberFormat="1" applyFont="1" applyFill="1" applyBorder="1" applyAlignment="1" applyProtection="1">
      <alignment horizontal="center"/>
      <protection/>
    </xf>
    <xf numFmtId="0" fontId="3" fillId="16" borderId="0" xfId="0" applyNumberFormat="1" applyFont="1" applyFill="1" applyBorder="1" applyAlignment="1" applyProtection="1">
      <alignment horizontal="center"/>
      <protection/>
    </xf>
    <xf numFmtId="0" fontId="23" fillId="16" borderId="10" xfId="0" applyNumberFormat="1" applyFont="1" applyFill="1" applyBorder="1" applyAlignment="1" applyProtection="1" quotePrefix="1">
      <alignment horizontal="left" wrapText="1"/>
      <protection/>
    </xf>
    <xf numFmtId="0" fontId="24" fillId="16" borderId="11" xfId="0" applyNumberFormat="1" applyFont="1" applyFill="1" applyBorder="1" applyAlignment="1" applyProtection="1">
      <alignment wrapText="1"/>
      <protection/>
    </xf>
    <xf numFmtId="0" fontId="23" fillId="16" borderId="10" xfId="0" applyNumberFormat="1" applyFont="1" applyFill="1" applyBorder="1" applyAlignment="1" applyProtection="1">
      <alignment horizontal="left" wrapText="1"/>
      <protection/>
    </xf>
    <xf numFmtId="164" fontId="8" fillId="0" borderId="0" xfId="0" applyNumberFormat="1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8" fillId="16" borderId="10" xfId="0" applyNumberFormat="1" applyFont="1" applyFill="1" applyBorder="1" applyAlignment="1" applyProtection="1" quotePrefix="1">
      <alignment horizontal="left" wrapText="1"/>
      <protection/>
    </xf>
    <xf numFmtId="0" fontId="13" fillId="16" borderId="11" xfId="0" applyNumberFormat="1" applyFont="1" applyFill="1" applyBorder="1" applyAlignment="1" applyProtection="1">
      <alignment wrapText="1"/>
      <protection/>
    </xf>
    <xf numFmtId="0" fontId="8" fillId="16" borderId="10" xfId="0" applyNumberFormat="1" applyFont="1" applyFill="1" applyBorder="1" applyAlignment="1" applyProtection="1">
      <alignment horizontal="left" wrapText="1"/>
      <protection/>
    </xf>
    <xf numFmtId="0" fontId="0" fillId="16" borderId="11" xfId="0" applyNumberFormat="1" applyFill="1" applyBorder="1" applyAlignment="1" applyProtection="1">
      <alignment/>
      <protection/>
    </xf>
    <xf numFmtId="0" fontId="0" fillId="16" borderId="11" xfId="0" applyNumberFormat="1" applyFill="1" applyBorder="1" applyAlignment="1" applyProtection="1">
      <alignment wrapText="1"/>
      <protection/>
    </xf>
    <xf numFmtId="0" fontId="8" fillId="16" borderId="10" xfId="0" applyFont="1" applyFill="1" applyBorder="1" applyAlignment="1" quotePrefix="1">
      <alignment horizontal="left"/>
    </xf>
    <xf numFmtId="0" fontId="0" fillId="16" borderId="16" xfId="0" applyNumberFormat="1" applyFill="1" applyBorder="1" applyAlignment="1" applyProtection="1">
      <alignment/>
      <protection/>
    </xf>
    <xf numFmtId="164" fontId="21" fillId="16" borderId="0" xfId="0" applyNumberFormat="1" applyFont="1" applyFill="1" applyAlignment="1">
      <alignment horizontal="center" vertical="center" wrapText="1"/>
    </xf>
    <xf numFmtId="0" fontId="22" fillId="16" borderId="0" xfId="0" applyNumberFormat="1" applyFont="1" applyFill="1" applyBorder="1" applyAlignment="1" applyProtection="1">
      <alignment horizontal="center" wrapText="1"/>
      <protection/>
    </xf>
    <xf numFmtId="0" fontId="22" fillId="16" borderId="0" xfId="0" applyNumberFormat="1" applyFont="1" applyFill="1" applyBorder="1" applyAlignment="1" applyProtection="1">
      <alignment wrapText="1"/>
      <protection/>
    </xf>
    <xf numFmtId="0" fontId="21" fillId="16" borderId="0" xfId="0" applyNumberFormat="1" applyFont="1" applyFill="1" applyBorder="1" applyAlignment="1" applyProtection="1">
      <alignment horizontal="center" vertical="center" wrapText="1"/>
      <protection/>
    </xf>
    <xf numFmtId="0" fontId="22" fillId="16" borderId="0" xfId="0" applyNumberFormat="1" applyFont="1" applyFill="1" applyBorder="1" applyAlignment="1" applyProtection="1">
      <alignment horizontal="center" vertical="center" wrapText="1"/>
      <protection/>
    </xf>
    <xf numFmtId="0" fontId="20" fillId="16" borderId="0" xfId="0" applyNumberFormat="1" applyFont="1" applyFill="1" applyBorder="1" applyAlignment="1" applyProtection="1">
      <alignment horizontal="center" vertical="center"/>
      <protection/>
    </xf>
    <xf numFmtId="0" fontId="21" fillId="16" borderId="0" xfId="0" applyNumberFormat="1" applyFont="1" applyFill="1" applyBorder="1" applyAlignment="1" applyProtection="1" quotePrefix="1">
      <alignment horizontal="center" vertical="center"/>
      <protection/>
    </xf>
    <xf numFmtId="0" fontId="22" fillId="16" borderId="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1" fillId="16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3"/>
  <sheetViews>
    <sheetView tabSelected="1" zoomScalePageLayoutView="0" workbookViewId="0" topLeftCell="A3">
      <selection activeCell="M16" sqref="M1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" customWidth="1"/>
    <col min="5" max="5" width="40.140625" style="0" customWidth="1"/>
    <col min="6" max="6" width="14.57421875" style="1" customWidth="1"/>
    <col min="7" max="7" width="13.421875" style="1" customWidth="1"/>
    <col min="8" max="8" width="14.7109375" style="0" customWidth="1"/>
    <col min="9" max="9" width="15.8515625" style="0" customWidth="1"/>
    <col min="10" max="10" width="14.28125" style="0" hidden="1" customWidth="1"/>
    <col min="11" max="11" width="16.7109375" style="0" customWidth="1"/>
    <col min="12" max="12" width="11.28125" style="0" hidden="1" customWidth="1"/>
    <col min="13" max="13" width="16.421875" style="0" customWidth="1"/>
    <col min="14" max="14" width="0" style="0" hidden="1" customWidth="1"/>
    <col min="15" max="15" width="15.421875" style="0" customWidth="1"/>
  </cols>
  <sheetData>
    <row r="1" spans="1:7" ht="12.75" customHeight="1" hidden="1">
      <c r="A1" s="293" t="s">
        <v>0</v>
      </c>
      <c r="B1" s="294"/>
      <c r="C1" s="294"/>
      <c r="D1" s="294"/>
      <c r="E1" s="294"/>
      <c r="F1" s="294"/>
      <c r="G1" s="231"/>
    </row>
    <row r="2" spans="1:7" ht="27.75" customHeight="1" hidden="1">
      <c r="A2" s="294"/>
      <c r="B2" s="294"/>
      <c r="C2" s="294"/>
      <c r="D2" s="294"/>
      <c r="E2" s="294"/>
      <c r="F2" s="294"/>
      <c r="G2" s="231"/>
    </row>
    <row r="3" spans="1:8" ht="27.75" customHeight="1">
      <c r="A3" s="302" t="s">
        <v>261</v>
      </c>
      <c r="B3" s="303"/>
      <c r="C3" s="303"/>
      <c r="D3" s="303"/>
      <c r="E3" s="303"/>
      <c r="F3" s="303"/>
      <c r="G3" s="303"/>
      <c r="H3" s="304"/>
    </row>
    <row r="4" spans="1:8" ht="36.75" customHeight="1">
      <c r="A4" s="303"/>
      <c r="B4" s="303"/>
      <c r="C4" s="303"/>
      <c r="D4" s="303"/>
      <c r="E4" s="303"/>
      <c r="F4" s="303"/>
      <c r="G4" s="303"/>
      <c r="H4" s="304"/>
    </row>
    <row r="5" spans="1:8" s="10" customFormat="1" ht="30.75" customHeight="1">
      <c r="A5" s="305" t="s">
        <v>63</v>
      </c>
      <c r="B5" s="306"/>
      <c r="C5" s="306"/>
      <c r="D5" s="306"/>
      <c r="E5" s="306"/>
      <c r="F5" s="307"/>
      <c r="G5" s="307"/>
      <c r="H5" s="307"/>
    </row>
    <row r="6" spans="1:8" s="1" customFormat="1" ht="35.25" customHeight="1">
      <c r="A6" s="305" t="s">
        <v>6</v>
      </c>
      <c r="B6" s="306"/>
      <c r="C6" s="306"/>
      <c r="D6" s="306"/>
      <c r="E6" s="306"/>
      <c r="F6" s="307"/>
      <c r="G6" s="307"/>
      <c r="H6" s="307"/>
    </row>
    <row r="7" spans="1:8" s="1" customFormat="1" ht="9" customHeight="1">
      <c r="A7" s="21"/>
      <c r="B7" s="22"/>
      <c r="C7" s="22"/>
      <c r="D7" s="22"/>
      <c r="E7" s="22"/>
      <c r="F7" s="23"/>
      <c r="G7" s="23"/>
      <c r="H7" s="24"/>
    </row>
    <row r="8" spans="1:8" s="1" customFormat="1" ht="27.75" customHeight="1">
      <c r="A8" s="25"/>
      <c r="B8" s="26"/>
      <c r="C8" s="26"/>
      <c r="D8" s="27"/>
      <c r="E8" s="28"/>
      <c r="F8" s="159" t="s">
        <v>220</v>
      </c>
      <c r="G8" s="242" t="s">
        <v>224</v>
      </c>
      <c r="H8" s="159" t="s">
        <v>225</v>
      </c>
    </row>
    <row r="9" spans="1:8" s="1" customFormat="1" ht="22.5" customHeight="1">
      <c r="A9" s="297" t="s">
        <v>33</v>
      </c>
      <c r="B9" s="296"/>
      <c r="C9" s="296"/>
      <c r="D9" s="296"/>
      <c r="E9" s="298"/>
      <c r="F9" s="88">
        <f>prihodi!F4</f>
        <v>1455872000</v>
      </c>
      <c r="G9" s="88">
        <f>prihodi!G4</f>
        <v>0</v>
      </c>
      <c r="H9" s="88">
        <f>prihodi!H4</f>
        <v>1455872000</v>
      </c>
    </row>
    <row r="10" spans="1:8" s="1" customFormat="1" ht="22.5" customHeight="1">
      <c r="A10" s="300" t="s">
        <v>30</v>
      </c>
      <c r="B10" s="298"/>
      <c r="C10" s="298"/>
      <c r="D10" s="298"/>
      <c r="E10" s="301"/>
      <c r="F10" s="88">
        <f>prihodi!F29</f>
        <v>0</v>
      </c>
      <c r="G10" s="88">
        <f>prihodi!G29</f>
        <v>0</v>
      </c>
      <c r="H10" s="88">
        <f>prihodi!H29</f>
        <v>0</v>
      </c>
    </row>
    <row r="11" spans="1:8" s="1" customFormat="1" ht="22.5" customHeight="1">
      <c r="A11" s="295" t="s">
        <v>97</v>
      </c>
      <c r="B11" s="296"/>
      <c r="C11" s="296"/>
      <c r="D11" s="296"/>
      <c r="E11" s="299"/>
      <c r="F11" s="31">
        <f>'rashodi-opći dio'!F4</f>
        <v>1375468000</v>
      </c>
      <c r="G11" s="31">
        <f>'rashodi-opći dio'!G4</f>
        <v>182120000</v>
      </c>
      <c r="H11" s="31">
        <f>'rashodi-opći dio'!H4</f>
        <v>1557588000</v>
      </c>
    </row>
    <row r="12" spans="1:15" s="1" customFormat="1" ht="22.5" customHeight="1">
      <c r="A12" s="300" t="s">
        <v>31</v>
      </c>
      <c r="B12" s="298"/>
      <c r="C12" s="298"/>
      <c r="D12" s="298"/>
      <c r="E12" s="301"/>
      <c r="F12" s="31">
        <f>'rashodi-opći dio'!F62</f>
        <v>2272900000</v>
      </c>
      <c r="G12" s="31">
        <f>'rashodi-opći dio'!G62</f>
        <v>-812120000</v>
      </c>
      <c r="H12" s="31">
        <f>'rashodi-opći dio'!H62</f>
        <v>1460780000</v>
      </c>
      <c r="I12" s="2"/>
      <c r="J12" s="2"/>
      <c r="K12" s="2"/>
      <c r="L12" s="2"/>
      <c r="M12" s="2"/>
      <c r="N12" s="2"/>
      <c r="O12" s="2"/>
    </row>
    <row r="13" spans="1:15" s="15" customFormat="1" ht="22.5" customHeight="1">
      <c r="A13" s="295" t="s">
        <v>32</v>
      </c>
      <c r="B13" s="296"/>
      <c r="C13" s="296"/>
      <c r="D13" s="296"/>
      <c r="E13" s="296"/>
      <c r="F13" s="31">
        <f>F9+F10-F11-F12</f>
        <v>-2192496000</v>
      </c>
      <c r="G13" s="31">
        <f>G9+G10-G11-G12</f>
        <v>630000000</v>
      </c>
      <c r="H13" s="230">
        <f>H9+H10-H11-H12</f>
        <v>-1562496000</v>
      </c>
      <c r="I13" s="14"/>
      <c r="J13" s="14"/>
      <c r="K13" s="14"/>
      <c r="L13" s="14"/>
      <c r="M13" s="14"/>
      <c r="N13" s="14"/>
      <c r="O13" s="14"/>
    </row>
    <row r="14" spans="1:15" s="1" customFormat="1" ht="15" customHeight="1">
      <c r="A14" s="34"/>
      <c r="B14" s="22"/>
      <c r="C14" s="22"/>
      <c r="D14" s="22"/>
      <c r="E14" s="20"/>
      <c r="F14" s="35"/>
      <c r="G14" s="35"/>
      <c r="H14" s="35"/>
      <c r="I14" s="2"/>
      <c r="J14" s="2"/>
      <c r="K14" s="2"/>
      <c r="L14" s="2"/>
      <c r="M14" s="2"/>
      <c r="N14" s="2"/>
      <c r="O14" s="2"/>
    </row>
    <row r="15" spans="1:8" s="6" customFormat="1" ht="24" customHeight="1">
      <c r="A15" s="308" t="s">
        <v>40</v>
      </c>
      <c r="B15" s="309"/>
      <c r="C15" s="309"/>
      <c r="D15" s="309"/>
      <c r="E15" s="309"/>
      <c r="F15" s="307"/>
      <c r="G15" s="307"/>
      <c r="H15" s="307"/>
    </row>
    <row r="16" spans="1:8" s="6" customFormat="1" ht="16.5" customHeight="1">
      <c r="A16" s="36"/>
      <c r="B16" s="37"/>
      <c r="C16" s="37"/>
      <c r="D16" s="37"/>
      <c r="E16" s="37"/>
      <c r="F16" s="39"/>
      <c r="G16" s="39"/>
      <c r="H16" s="38"/>
    </row>
    <row r="17" spans="1:15" s="6" customFormat="1" ht="27.75" customHeight="1">
      <c r="A17" s="25"/>
      <c r="B17" s="26"/>
      <c r="C17" s="26"/>
      <c r="D17" s="27"/>
      <c r="E17" s="28"/>
      <c r="F17" s="159" t="s">
        <v>220</v>
      </c>
      <c r="G17" s="242" t="s">
        <v>224</v>
      </c>
      <c r="H17" s="159" t="s">
        <v>221</v>
      </c>
      <c r="I17" s="157"/>
      <c r="J17" s="157"/>
      <c r="K17" s="157"/>
      <c r="L17" s="157"/>
      <c r="M17" s="157"/>
      <c r="N17" s="157"/>
      <c r="O17" s="157"/>
    </row>
    <row r="18" spans="1:19" s="6" customFormat="1" ht="22.5" customHeight="1">
      <c r="A18" s="292" t="s">
        <v>28</v>
      </c>
      <c r="B18" s="291"/>
      <c r="C18" s="291"/>
      <c r="D18" s="291"/>
      <c r="E18" s="291"/>
      <c r="F18" s="29">
        <f>'račun financiranja'!F4</f>
        <v>2898696000</v>
      </c>
      <c r="G18" s="29">
        <f>'račun financiranja'!G4</f>
        <v>-680200000</v>
      </c>
      <c r="H18" s="29">
        <f>'račun financiranja'!H4</f>
        <v>2218496000</v>
      </c>
      <c r="K18" s="71"/>
      <c r="L18" s="71"/>
      <c r="M18" s="71"/>
      <c r="N18" s="18"/>
      <c r="O18" s="71"/>
      <c r="P18" s="1"/>
      <c r="Q18" s="1"/>
      <c r="R18" s="1"/>
      <c r="S18" s="1"/>
    </row>
    <row r="19" spans="1:8" s="6" customFormat="1" ht="22.5" customHeight="1">
      <c r="A19" s="292" t="s">
        <v>170</v>
      </c>
      <c r="B19" s="291"/>
      <c r="C19" s="291"/>
      <c r="D19" s="291"/>
      <c r="E19" s="291"/>
      <c r="F19" s="88">
        <f>'račun financiranja'!F10</f>
        <v>706200000</v>
      </c>
      <c r="G19" s="88">
        <f>'račun financiranja'!G10</f>
        <v>-50200000</v>
      </c>
      <c r="H19" s="88">
        <f>'račun financiranja'!H10</f>
        <v>656000000</v>
      </c>
    </row>
    <row r="20" spans="1:8" s="6" customFormat="1" ht="22.5" customHeight="1">
      <c r="A20" s="290" t="s">
        <v>59</v>
      </c>
      <c r="B20" s="291"/>
      <c r="C20" s="291"/>
      <c r="D20" s="291"/>
      <c r="E20" s="291"/>
      <c r="F20" s="31">
        <f>F18-F19</f>
        <v>2192496000</v>
      </c>
      <c r="G20" s="31">
        <f>G18-G19</f>
        <v>-630000000</v>
      </c>
      <c r="H20" s="31">
        <f>H18-H19</f>
        <v>1562496000</v>
      </c>
    </row>
    <row r="21" spans="1:8" s="6" customFormat="1" ht="18" customHeight="1">
      <c r="A21" s="40"/>
      <c r="B21" s="32"/>
      <c r="C21" s="30"/>
      <c r="D21" s="33"/>
      <c r="E21" s="32"/>
      <c r="F21" s="41"/>
      <c r="G21" s="41"/>
      <c r="H21" s="41"/>
    </row>
    <row r="22" spans="1:8" s="6" customFormat="1" ht="23.25" customHeight="1">
      <c r="A22" s="290" t="s">
        <v>62</v>
      </c>
      <c r="B22" s="291"/>
      <c r="C22" s="291"/>
      <c r="D22" s="291"/>
      <c r="E22" s="291"/>
      <c r="F22" s="31">
        <f>F13+F20</f>
        <v>0</v>
      </c>
      <c r="G22" s="31">
        <f>G13+G20</f>
        <v>0</v>
      </c>
      <c r="H22" s="31">
        <f>H13+H20</f>
        <v>0</v>
      </c>
    </row>
    <row r="23" spans="1:7" s="6" customFormat="1" ht="18" customHeight="1">
      <c r="A23" s="8"/>
      <c r="B23" s="9"/>
      <c r="C23" s="9"/>
      <c r="D23" s="9"/>
      <c r="E23" s="9"/>
      <c r="F23" s="7"/>
      <c r="G23" s="7"/>
    </row>
    <row r="24" spans="4:8" s="1" customFormat="1" ht="12.75">
      <c r="D24" s="4"/>
      <c r="F24" s="2"/>
      <c r="G24" s="2"/>
      <c r="H24" s="2"/>
    </row>
    <row r="25" spans="4:8" s="1" customFormat="1" ht="12.75">
      <c r="D25" s="4"/>
      <c r="F25" s="2"/>
      <c r="G25" s="2"/>
      <c r="H25" s="2"/>
    </row>
    <row r="26" spans="4:8" s="1" customFormat="1" ht="12.75">
      <c r="D26" s="4"/>
      <c r="F26" s="2"/>
      <c r="G26" s="2"/>
      <c r="H26" s="2"/>
    </row>
    <row r="27" spans="4:8" s="1" customFormat="1" ht="12.75">
      <c r="D27" s="4"/>
      <c r="F27" s="2"/>
      <c r="G27" s="2"/>
      <c r="H27" s="2"/>
    </row>
    <row r="28" spans="4:8" s="1" customFormat="1" ht="12.75">
      <c r="D28" s="4"/>
      <c r="F28" s="2"/>
      <c r="G28" s="2"/>
      <c r="H28" s="2"/>
    </row>
    <row r="29" spans="4:8" s="1" customFormat="1" ht="12.75">
      <c r="D29" s="4"/>
      <c r="F29" s="2"/>
      <c r="G29" s="2"/>
      <c r="H29" s="2"/>
    </row>
    <row r="30" spans="4:7" s="1" customFormat="1" ht="12.75">
      <c r="D30" s="4"/>
      <c r="F30" s="2"/>
      <c r="G30" s="2"/>
    </row>
    <row r="31" spans="4:7" s="1" customFormat="1" ht="12.75">
      <c r="D31" s="4"/>
      <c r="F31" s="2"/>
      <c r="G31" s="2"/>
    </row>
    <row r="32" spans="4:7" s="1" customFormat="1" ht="12.75">
      <c r="D32" s="4"/>
      <c r="F32" s="2"/>
      <c r="G32" s="2"/>
    </row>
    <row r="33" spans="4:7" s="1" customFormat="1" ht="12.75">
      <c r="D33" s="4"/>
      <c r="F33" s="2"/>
      <c r="G33" s="2"/>
    </row>
    <row r="34" spans="4:7" s="1" customFormat="1" ht="12.75">
      <c r="D34" s="4"/>
      <c r="F34" s="2"/>
      <c r="G34" s="2"/>
    </row>
    <row r="35" spans="4:7" s="1" customFormat="1" ht="12.75">
      <c r="D35" s="4"/>
      <c r="F35" s="2"/>
      <c r="G35" s="2"/>
    </row>
    <row r="36" spans="4:7" s="1" customFormat="1" ht="12.75">
      <c r="D36" s="4"/>
      <c r="F36" s="2"/>
      <c r="G36" s="2"/>
    </row>
    <row r="37" spans="4:7" s="1" customFormat="1" ht="12.75">
      <c r="D37" s="4"/>
      <c r="F37" s="2"/>
      <c r="G37" s="2"/>
    </row>
    <row r="38" spans="4:7" s="1" customFormat="1" ht="12.75">
      <c r="D38" s="4"/>
      <c r="F38" s="2"/>
      <c r="G38" s="2"/>
    </row>
    <row r="39" spans="4:7" s="1" customFormat="1" ht="12.75">
      <c r="D39" s="4"/>
      <c r="F39" s="2"/>
      <c r="G39" s="2"/>
    </row>
    <row r="40" spans="4:7" s="1" customFormat="1" ht="12.75">
      <c r="D40" s="4"/>
      <c r="F40" s="2"/>
      <c r="G40" s="2"/>
    </row>
    <row r="41" spans="4:7" s="1" customFormat="1" ht="12.75">
      <c r="D41" s="4"/>
      <c r="F41" s="2"/>
      <c r="G41" s="2"/>
    </row>
    <row r="42" spans="4:7" s="1" customFormat="1" ht="12.75">
      <c r="D42" s="4"/>
      <c r="F42" s="2"/>
      <c r="G42" s="2"/>
    </row>
    <row r="43" spans="4:7" s="1" customFormat="1" ht="12.75">
      <c r="D43" s="4"/>
      <c r="F43" s="2"/>
      <c r="G43" s="2"/>
    </row>
    <row r="44" spans="4:7" s="1" customFormat="1" ht="12.75">
      <c r="D44" s="4"/>
      <c r="F44" s="2"/>
      <c r="G44" s="2"/>
    </row>
    <row r="45" spans="4:7" s="1" customFormat="1" ht="12.75">
      <c r="D45" s="4"/>
      <c r="F45" s="2"/>
      <c r="G45" s="2"/>
    </row>
    <row r="46" spans="4:7" s="1" customFormat="1" ht="12.75">
      <c r="D46" s="4"/>
      <c r="F46" s="2"/>
      <c r="G46" s="2"/>
    </row>
    <row r="47" spans="4:7" s="1" customFormat="1" ht="12.75">
      <c r="D47" s="4"/>
      <c r="F47" s="2"/>
      <c r="G47" s="2"/>
    </row>
    <row r="48" spans="4:7" s="1" customFormat="1" ht="12.75">
      <c r="D48" s="4"/>
      <c r="F48" s="2"/>
      <c r="G48" s="2"/>
    </row>
    <row r="49" spans="4:7" s="1" customFormat="1" ht="12.75">
      <c r="D49" s="4"/>
      <c r="F49" s="2"/>
      <c r="G49" s="2"/>
    </row>
    <row r="50" spans="4:7" s="1" customFormat="1" ht="12.75">
      <c r="D50" s="4"/>
      <c r="F50" s="2"/>
      <c r="G50" s="2"/>
    </row>
    <row r="51" spans="4:7" s="1" customFormat="1" ht="12.75">
      <c r="D51" s="4"/>
      <c r="F51" s="2"/>
      <c r="G51" s="2"/>
    </row>
    <row r="52" spans="4:7" s="1" customFormat="1" ht="12.75">
      <c r="D52" s="4"/>
      <c r="F52" s="2"/>
      <c r="G52" s="2"/>
    </row>
    <row r="53" spans="4:7" s="1" customFormat="1" ht="12.75">
      <c r="D53" s="4"/>
      <c r="F53" s="2"/>
      <c r="G53" s="2"/>
    </row>
    <row r="54" spans="4:7" s="1" customFormat="1" ht="12.75">
      <c r="D54" s="4"/>
      <c r="F54" s="2"/>
      <c r="G54" s="2"/>
    </row>
    <row r="55" spans="4:7" s="1" customFormat="1" ht="12.75">
      <c r="D55" s="4"/>
      <c r="F55" s="2"/>
      <c r="G55" s="2"/>
    </row>
    <row r="56" spans="4:7" s="1" customFormat="1" ht="12.75">
      <c r="D56" s="4"/>
      <c r="F56" s="2"/>
      <c r="G56" s="2"/>
    </row>
    <row r="57" spans="4:7" s="1" customFormat="1" ht="12.75">
      <c r="D57" s="4"/>
      <c r="F57" s="2"/>
      <c r="G57" s="2"/>
    </row>
    <row r="58" spans="4:7" s="1" customFormat="1" ht="12.75">
      <c r="D58" s="4"/>
      <c r="F58" s="2"/>
      <c r="G58" s="2"/>
    </row>
    <row r="59" spans="4:7" s="1" customFormat="1" ht="12.75">
      <c r="D59" s="4"/>
      <c r="F59" s="2"/>
      <c r="G59" s="2"/>
    </row>
    <row r="60" spans="4:7" s="1" customFormat="1" ht="12.75">
      <c r="D60" s="4"/>
      <c r="F60" s="2"/>
      <c r="G60" s="2"/>
    </row>
    <row r="61" spans="4:7" s="1" customFormat="1" ht="12.75">
      <c r="D61" s="4"/>
      <c r="F61" s="2"/>
      <c r="G61" s="2"/>
    </row>
    <row r="62" spans="4:7" s="1" customFormat="1" ht="12.75">
      <c r="D62" s="4"/>
      <c r="F62" s="2"/>
      <c r="G62" s="2"/>
    </row>
    <row r="63" spans="4:7" s="1" customFormat="1" ht="12.75">
      <c r="D63" s="4"/>
      <c r="F63" s="2"/>
      <c r="G63" s="2"/>
    </row>
    <row r="64" spans="4:7" s="1" customFormat="1" ht="12.75">
      <c r="D64" s="4"/>
      <c r="F64" s="2"/>
      <c r="G64" s="2"/>
    </row>
    <row r="65" spans="4:7" s="1" customFormat="1" ht="12.75">
      <c r="D65" s="4"/>
      <c r="F65" s="2"/>
      <c r="G65" s="2"/>
    </row>
    <row r="66" spans="4:7" s="1" customFormat="1" ht="12.75">
      <c r="D66" s="4"/>
      <c r="F66" s="2"/>
      <c r="G66" s="2"/>
    </row>
    <row r="67" spans="4:7" s="1" customFormat="1" ht="12.75">
      <c r="D67" s="4"/>
      <c r="F67" s="2"/>
      <c r="G67" s="2"/>
    </row>
    <row r="68" spans="4:7" s="1" customFormat="1" ht="12.75">
      <c r="D68" s="4"/>
      <c r="F68" s="2"/>
      <c r="G68" s="2"/>
    </row>
    <row r="69" spans="4:7" s="1" customFormat="1" ht="12.75">
      <c r="D69" s="4"/>
      <c r="F69" s="2"/>
      <c r="G69" s="2"/>
    </row>
    <row r="70" spans="4:7" s="1" customFormat="1" ht="12.75">
      <c r="D70" s="4"/>
      <c r="F70" s="2"/>
      <c r="G70" s="2"/>
    </row>
    <row r="71" spans="4:7" s="1" customFormat="1" ht="12.75">
      <c r="D71" s="4"/>
      <c r="F71" s="2"/>
      <c r="G71" s="2"/>
    </row>
    <row r="72" spans="4:7" s="1" customFormat="1" ht="12.75">
      <c r="D72" s="4"/>
      <c r="F72" s="2"/>
      <c r="G72" s="2"/>
    </row>
    <row r="73" spans="4:7" s="1" customFormat="1" ht="12.75">
      <c r="D73" s="4"/>
      <c r="F73" s="2"/>
      <c r="G73" s="2"/>
    </row>
    <row r="74" spans="4:7" s="1" customFormat="1" ht="12.75">
      <c r="D74" s="4"/>
      <c r="F74" s="2"/>
      <c r="G74" s="2"/>
    </row>
    <row r="75" spans="4:7" s="1" customFormat="1" ht="12.75">
      <c r="D75" s="4"/>
      <c r="F75" s="2"/>
      <c r="G75" s="2"/>
    </row>
    <row r="76" spans="4:7" s="1" customFormat="1" ht="12.75">
      <c r="D76" s="4"/>
      <c r="F76" s="2"/>
      <c r="G76" s="2"/>
    </row>
    <row r="77" spans="4:7" s="1" customFormat="1" ht="12.75">
      <c r="D77" s="4"/>
      <c r="F77" s="2"/>
      <c r="G77" s="2"/>
    </row>
    <row r="78" spans="4:7" s="1" customFormat="1" ht="12.75">
      <c r="D78" s="4"/>
      <c r="F78" s="2"/>
      <c r="G78" s="2"/>
    </row>
    <row r="79" spans="4:7" s="1" customFormat="1" ht="12.75">
      <c r="D79" s="4"/>
      <c r="F79" s="2"/>
      <c r="G79" s="2"/>
    </row>
    <row r="80" spans="4:7" s="1" customFormat="1" ht="12.75">
      <c r="D80" s="4"/>
      <c r="F80" s="2"/>
      <c r="G80" s="2"/>
    </row>
    <row r="81" spans="4:7" s="1" customFormat="1" ht="12.75">
      <c r="D81" s="4"/>
      <c r="F81" s="2"/>
      <c r="G81" s="2"/>
    </row>
    <row r="82" spans="4:7" s="1" customFormat="1" ht="12.75">
      <c r="D82" s="4"/>
      <c r="F82" s="2"/>
      <c r="G82" s="2"/>
    </row>
    <row r="83" spans="4:7" s="1" customFormat="1" ht="12.75">
      <c r="D83" s="4"/>
      <c r="F83" s="2"/>
      <c r="G83" s="2"/>
    </row>
    <row r="84" spans="4:7" s="1" customFormat="1" ht="12.75">
      <c r="D84" s="4"/>
      <c r="F84" s="2"/>
      <c r="G84" s="2"/>
    </row>
    <row r="85" spans="4:7" s="1" customFormat="1" ht="12.75">
      <c r="D85" s="4"/>
      <c r="F85" s="2"/>
      <c r="G85" s="2"/>
    </row>
    <row r="86" spans="4:7" s="1" customFormat="1" ht="12.75">
      <c r="D86" s="4"/>
      <c r="F86" s="2"/>
      <c r="G86" s="2"/>
    </row>
    <row r="87" spans="4:7" s="1" customFormat="1" ht="12.75">
      <c r="D87" s="4"/>
      <c r="F87" s="2"/>
      <c r="G87" s="2"/>
    </row>
    <row r="88" spans="4:7" s="1" customFormat="1" ht="12.75">
      <c r="D88" s="4"/>
      <c r="F88" s="2"/>
      <c r="G88" s="2"/>
    </row>
    <row r="89" spans="4:7" s="1" customFormat="1" ht="12.75">
      <c r="D89" s="4"/>
      <c r="F89" s="2"/>
      <c r="G89" s="2"/>
    </row>
    <row r="90" spans="4:7" s="1" customFormat="1" ht="12.75">
      <c r="D90" s="4"/>
      <c r="F90" s="2"/>
      <c r="G90" s="2"/>
    </row>
    <row r="91" spans="4:7" s="1" customFormat="1" ht="12.75">
      <c r="D91" s="4"/>
      <c r="F91" s="2"/>
      <c r="G91" s="2"/>
    </row>
    <row r="92" spans="4:7" s="1" customFormat="1" ht="12.75">
      <c r="D92" s="4"/>
      <c r="F92" s="2"/>
      <c r="G92" s="2"/>
    </row>
    <row r="93" spans="4:7" s="1" customFormat="1" ht="12.75">
      <c r="D93" s="4"/>
      <c r="F93" s="2"/>
      <c r="G93" s="2"/>
    </row>
    <row r="94" spans="4:7" s="1" customFormat="1" ht="12.75">
      <c r="D94" s="4"/>
      <c r="F94" s="2"/>
      <c r="G94" s="2"/>
    </row>
    <row r="95" s="1" customFormat="1" ht="12.75">
      <c r="D95" s="4"/>
    </row>
    <row r="96" s="1" customFormat="1" ht="12.75">
      <c r="D96" s="4"/>
    </row>
    <row r="97" s="1" customFormat="1" ht="12.75">
      <c r="D97" s="4"/>
    </row>
    <row r="98" s="1" customFormat="1" ht="12.75">
      <c r="D98" s="4"/>
    </row>
    <row r="99" s="1" customFormat="1" ht="12.75">
      <c r="D99" s="4"/>
    </row>
    <row r="100" s="1" customFormat="1" ht="12.75">
      <c r="D100" s="4"/>
    </row>
    <row r="101" s="1" customFormat="1" ht="12.75">
      <c r="D101" s="4"/>
    </row>
    <row r="102" s="1" customFormat="1" ht="12.75">
      <c r="D102" s="4"/>
    </row>
    <row r="103" s="1" customFormat="1" ht="12.75">
      <c r="D103" s="4"/>
    </row>
    <row r="104" s="1" customFormat="1" ht="12.75">
      <c r="D104" s="4"/>
    </row>
    <row r="105" s="1" customFormat="1" ht="12.75">
      <c r="D105" s="4"/>
    </row>
    <row r="106" s="1" customFormat="1" ht="12.75">
      <c r="D106" s="4"/>
    </row>
    <row r="107" s="1" customFormat="1" ht="12.75">
      <c r="D107" s="4"/>
    </row>
    <row r="108" s="1" customFormat="1" ht="12.75">
      <c r="D108" s="4"/>
    </row>
    <row r="109" s="1" customFormat="1" ht="12.75">
      <c r="D109" s="4"/>
    </row>
    <row r="110" s="1" customFormat="1" ht="12.75">
      <c r="D110" s="4"/>
    </row>
    <row r="111" s="1" customFormat="1" ht="12.75">
      <c r="D111" s="4"/>
    </row>
    <row r="112" s="1" customFormat="1" ht="12.75">
      <c r="D112" s="4"/>
    </row>
    <row r="113" s="1" customFormat="1" ht="12.75">
      <c r="D113" s="4"/>
    </row>
    <row r="114" s="1" customFormat="1" ht="12.75">
      <c r="D114" s="4"/>
    </row>
    <row r="115" s="1" customFormat="1" ht="12.75">
      <c r="D115" s="4"/>
    </row>
    <row r="116" s="1" customFormat="1" ht="12.75">
      <c r="D116" s="4"/>
    </row>
    <row r="117" s="1" customFormat="1" ht="12.75">
      <c r="D117" s="4"/>
    </row>
    <row r="118" s="1" customFormat="1" ht="12.75">
      <c r="D118" s="4"/>
    </row>
    <row r="119" s="1" customFormat="1" ht="12.75">
      <c r="D119" s="4"/>
    </row>
    <row r="120" s="1" customFormat="1" ht="12.75">
      <c r="D120" s="4"/>
    </row>
    <row r="121" s="1" customFormat="1" ht="12.75">
      <c r="D121" s="4"/>
    </row>
    <row r="122" s="1" customFormat="1" ht="12.75">
      <c r="D122" s="4"/>
    </row>
    <row r="123" s="1" customFormat="1" ht="12.75">
      <c r="D123" s="4"/>
    </row>
    <row r="124" s="1" customFormat="1" ht="12.75">
      <c r="D124" s="4"/>
    </row>
    <row r="125" s="1" customFormat="1" ht="12.75">
      <c r="D125" s="4"/>
    </row>
    <row r="126" s="1" customFormat="1" ht="12.75">
      <c r="D126" s="4"/>
    </row>
    <row r="127" s="1" customFormat="1" ht="12.75">
      <c r="D127" s="4"/>
    </row>
    <row r="128" s="1" customFormat="1" ht="12.75">
      <c r="D128" s="4"/>
    </row>
    <row r="129" s="1" customFormat="1" ht="12.75">
      <c r="D129" s="4"/>
    </row>
    <row r="130" s="1" customFormat="1" ht="12.75">
      <c r="D130" s="4"/>
    </row>
    <row r="131" s="1" customFormat="1" ht="12.75">
      <c r="D131" s="4"/>
    </row>
    <row r="132" s="1" customFormat="1" ht="12.75">
      <c r="D132" s="4"/>
    </row>
    <row r="133" s="1" customFormat="1" ht="12.75">
      <c r="D133" s="4"/>
    </row>
    <row r="134" s="1" customFormat="1" ht="12.75">
      <c r="D134" s="4"/>
    </row>
    <row r="135" s="1" customFormat="1" ht="12.75">
      <c r="D135" s="4"/>
    </row>
    <row r="136" s="1" customFormat="1" ht="12.75">
      <c r="D136" s="4"/>
    </row>
    <row r="137" s="1" customFormat="1" ht="12.75">
      <c r="D137" s="4"/>
    </row>
    <row r="138" s="1" customFormat="1" ht="12.75">
      <c r="D138" s="4"/>
    </row>
    <row r="139" s="1" customFormat="1" ht="12.75">
      <c r="D139" s="4"/>
    </row>
    <row r="140" s="1" customFormat="1" ht="12.75">
      <c r="D140" s="4"/>
    </row>
    <row r="141" s="1" customFormat="1" ht="12.75">
      <c r="D141" s="4"/>
    </row>
    <row r="142" s="1" customFormat="1" ht="12.75">
      <c r="D142" s="4"/>
    </row>
    <row r="143" s="1" customFormat="1" ht="12.75">
      <c r="D143" s="4"/>
    </row>
    <row r="144" s="1" customFormat="1" ht="12.75">
      <c r="D144" s="4"/>
    </row>
    <row r="145" s="1" customFormat="1" ht="12.75">
      <c r="D145" s="4"/>
    </row>
    <row r="146" s="1" customFormat="1" ht="12.75">
      <c r="D146" s="4"/>
    </row>
    <row r="147" s="1" customFormat="1" ht="12.75">
      <c r="D147" s="4"/>
    </row>
    <row r="148" s="1" customFormat="1" ht="12.75">
      <c r="D148" s="4"/>
    </row>
    <row r="149" s="1" customFormat="1" ht="12.75">
      <c r="D149" s="4"/>
    </row>
    <row r="150" s="1" customFormat="1" ht="12.75">
      <c r="D150" s="4"/>
    </row>
    <row r="151" s="1" customFormat="1" ht="12.75">
      <c r="D151" s="4"/>
    </row>
    <row r="152" s="1" customFormat="1" ht="12.75">
      <c r="D152" s="4"/>
    </row>
    <row r="153" s="1" customFormat="1" ht="12.75">
      <c r="D153" s="4"/>
    </row>
    <row r="154" s="1" customFormat="1" ht="12.75">
      <c r="D154" s="4"/>
    </row>
    <row r="155" s="1" customFormat="1" ht="12.75">
      <c r="D155" s="4"/>
    </row>
    <row r="156" s="1" customFormat="1" ht="12.75">
      <c r="D156" s="4"/>
    </row>
    <row r="157" s="1" customFormat="1" ht="12.75">
      <c r="D157" s="4"/>
    </row>
    <row r="158" s="1" customFormat="1" ht="12.75">
      <c r="D158" s="4"/>
    </row>
    <row r="159" s="1" customFormat="1" ht="12.75">
      <c r="D159" s="4"/>
    </row>
    <row r="160" s="1" customFormat="1" ht="12.75">
      <c r="D160" s="4"/>
    </row>
    <row r="161" s="1" customFormat="1" ht="12.75">
      <c r="D161" s="4"/>
    </row>
    <row r="162" s="1" customFormat="1" ht="12.75">
      <c r="D162" s="4"/>
    </row>
    <row r="163" s="1" customFormat="1" ht="12.75">
      <c r="D163" s="4"/>
    </row>
    <row r="164" s="1" customFormat="1" ht="12.75">
      <c r="D164" s="4"/>
    </row>
    <row r="165" s="1" customFormat="1" ht="12.75">
      <c r="D165" s="4"/>
    </row>
    <row r="166" s="1" customFormat="1" ht="12.75">
      <c r="D166" s="4"/>
    </row>
    <row r="167" s="1" customFormat="1" ht="12.75">
      <c r="D167" s="4"/>
    </row>
    <row r="168" s="1" customFormat="1" ht="12.75">
      <c r="D168" s="4"/>
    </row>
    <row r="169" s="1" customFormat="1" ht="12.75">
      <c r="D169" s="4"/>
    </row>
    <row r="170" s="1" customFormat="1" ht="12.75">
      <c r="D170" s="4"/>
    </row>
    <row r="171" s="1" customFormat="1" ht="12.75">
      <c r="D171" s="4"/>
    </row>
    <row r="172" s="1" customFormat="1" ht="12.75">
      <c r="D172" s="4"/>
    </row>
    <row r="173" s="1" customFormat="1" ht="12.75">
      <c r="D173" s="4"/>
    </row>
    <row r="174" s="1" customFormat="1" ht="12.75">
      <c r="D174" s="4"/>
    </row>
    <row r="175" s="1" customFormat="1" ht="12.75">
      <c r="D175" s="4"/>
    </row>
    <row r="176" s="1" customFormat="1" ht="12.75">
      <c r="D176" s="4"/>
    </row>
    <row r="177" s="1" customFormat="1" ht="12.75">
      <c r="D177" s="4"/>
    </row>
    <row r="178" s="1" customFormat="1" ht="12.75">
      <c r="D178" s="4"/>
    </row>
    <row r="179" s="1" customFormat="1" ht="12.75">
      <c r="D179" s="4"/>
    </row>
    <row r="180" s="1" customFormat="1" ht="12.75">
      <c r="D180" s="4"/>
    </row>
    <row r="181" s="1" customFormat="1" ht="12.75">
      <c r="D181" s="4"/>
    </row>
    <row r="182" s="1" customFormat="1" ht="12.75">
      <c r="D182" s="4"/>
    </row>
    <row r="183" s="1" customFormat="1" ht="12.75">
      <c r="D183" s="4"/>
    </row>
    <row r="184" s="1" customFormat="1" ht="12.75">
      <c r="D184" s="4"/>
    </row>
    <row r="185" s="1" customFormat="1" ht="12.75">
      <c r="D185" s="4"/>
    </row>
    <row r="186" s="1" customFormat="1" ht="12.75">
      <c r="D186" s="4"/>
    </row>
    <row r="187" s="1" customFormat="1" ht="12.75">
      <c r="D187" s="4"/>
    </row>
    <row r="188" s="1" customFormat="1" ht="12.75">
      <c r="D188" s="4"/>
    </row>
    <row r="189" s="1" customFormat="1" ht="12.75">
      <c r="D189" s="4"/>
    </row>
    <row r="190" s="1" customFormat="1" ht="12.75">
      <c r="D190" s="4"/>
    </row>
    <row r="191" s="1" customFormat="1" ht="12.75">
      <c r="D191" s="4"/>
    </row>
    <row r="192" s="1" customFormat="1" ht="12.75">
      <c r="D192" s="4"/>
    </row>
    <row r="193" s="1" customFormat="1" ht="12.75">
      <c r="D193" s="4"/>
    </row>
    <row r="194" s="1" customFormat="1" ht="12.75">
      <c r="D194" s="4"/>
    </row>
    <row r="195" s="1" customFormat="1" ht="12.75">
      <c r="D195" s="4"/>
    </row>
    <row r="196" s="1" customFormat="1" ht="12.75">
      <c r="D196" s="4"/>
    </row>
    <row r="197" s="1" customFormat="1" ht="12.75">
      <c r="D197" s="4"/>
    </row>
    <row r="198" s="1" customFormat="1" ht="12.75">
      <c r="D198" s="4"/>
    </row>
    <row r="199" s="1" customFormat="1" ht="12.75">
      <c r="D199" s="4"/>
    </row>
    <row r="200" s="1" customFormat="1" ht="12.75">
      <c r="D200" s="4"/>
    </row>
    <row r="201" s="1" customFormat="1" ht="12.75">
      <c r="D201" s="4"/>
    </row>
    <row r="202" s="1" customFormat="1" ht="12.75">
      <c r="D202" s="4"/>
    </row>
    <row r="203" s="1" customFormat="1" ht="12.75">
      <c r="D203" s="4"/>
    </row>
    <row r="204" s="1" customFormat="1" ht="12.75">
      <c r="D204" s="4"/>
    </row>
    <row r="205" s="1" customFormat="1" ht="12.75">
      <c r="D205" s="4"/>
    </row>
    <row r="206" s="1" customFormat="1" ht="12.75">
      <c r="D206" s="4"/>
    </row>
    <row r="207" s="1" customFormat="1" ht="12.75">
      <c r="D207" s="4"/>
    </row>
    <row r="208" s="1" customFormat="1" ht="12.75">
      <c r="D208" s="4"/>
    </row>
    <row r="209" s="1" customFormat="1" ht="12.75">
      <c r="D209" s="4"/>
    </row>
    <row r="210" s="1" customFormat="1" ht="12.75">
      <c r="D210" s="4"/>
    </row>
    <row r="211" s="1" customFormat="1" ht="12.75">
      <c r="D211" s="4"/>
    </row>
    <row r="212" s="1" customFormat="1" ht="12.75">
      <c r="D212" s="4"/>
    </row>
    <row r="213" s="1" customFormat="1" ht="12.75">
      <c r="D213" s="4"/>
    </row>
    <row r="214" s="1" customFormat="1" ht="12.75">
      <c r="D214" s="4"/>
    </row>
    <row r="215" s="1" customFormat="1" ht="12.75">
      <c r="D215" s="4"/>
    </row>
    <row r="216" s="1" customFormat="1" ht="12.75">
      <c r="D216" s="4"/>
    </row>
    <row r="217" s="1" customFormat="1" ht="12.75">
      <c r="D217" s="4"/>
    </row>
    <row r="218" s="1" customFormat="1" ht="12.75">
      <c r="D218" s="4"/>
    </row>
    <row r="219" s="1" customFormat="1" ht="12.75">
      <c r="D219" s="4"/>
    </row>
    <row r="220" s="1" customFormat="1" ht="12.75">
      <c r="D220" s="4"/>
    </row>
    <row r="221" s="1" customFormat="1" ht="12.75">
      <c r="D221" s="4"/>
    </row>
    <row r="222" s="1" customFormat="1" ht="12.75">
      <c r="D222" s="4"/>
    </row>
    <row r="223" s="1" customFormat="1" ht="12.75">
      <c r="D223" s="4"/>
    </row>
    <row r="224" s="1" customFormat="1" ht="12.75">
      <c r="D224" s="4"/>
    </row>
    <row r="225" s="1" customFormat="1" ht="12.75">
      <c r="D225" s="4"/>
    </row>
    <row r="226" s="1" customFormat="1" ht="12.75">
      <c r="D226" s="4"/>
    </row>
    <row r="227" s="1" customFormat="1" ht="12.75">
      <c r="D227" s="4"/>
    </row>
    <row r="228" s="1" customFormat="1" ht="12.75">
      <c r="D228" s="4"/>
    </row>
    <row r="229" s="1" customFormat="1" ht="12.75">
      <c r="D229" s="4"/>
    </row>
    <row r="230" s="1" customFormat="1" ht="12.75">
      <c r="D230" s="4"/>
    </row>
    <row r="231" s="1" customFormat="1" ht="12.75">
      <c r="D231" s="4"/>
    </row>
    <row r="232" s="1" customFormat="1" ht="12.75">
      <c r="D232" s="4"/>
    </row>
    <row r="233" s="1" customFormat="1" ht="12.75">
      <c r="D233" s="4"/>
    </row>
    <row r="234" s="1" customFormat="1" ht="12.75">
      <c r="D234" s="4"/>
    </row>
    <row r="235" s="1" customFormat="1" ht="12.75">
      <c r="D235" s="4"/>
    </row>
    <row r="236" s="1" customFormat="1" ht="12.75">
      <c r="D236" s="4"/>
    </row>
    <row r="237" s="1" customFormat="1" ht="12.75">
      <c r="D237" s="4"/>
    </row>
    <row r="238" s="1" customFormat="1" ht="12.75">
      <c r="D238" s="4"/>
    </row>
    <row r="239" s="1" customFormat="1" ht="12.75">
      <c r="D239" s="4"/>
    </row>
    <row r="240" s="1" customFormat="1" ht="12.75">
      <c r="D240" s="4"/>
    </row>
    <row r="241" s="1" customFormat="1" ht="12.75">
      <c r="D241" s="4"/>
    </row>
    <row r="242" s="1" customFormat="1" ht="12.75">
      <c r="D242" s="4"/>
    </row>
    <row r="243" s="1" customFormat="1" ht="12.75">
      <c r="D243" s="4"/>
    </row>
  </sheetData>
  <sheetProtection/>
  <mergeCells count="14">
    <mergeCell ref="A15:H15"/>
    <mergeCell ref="A1:F2"/>
    <mergeCell ref="A13:E13"/>
    <mergeCell ref="A9:E9"/>
    <mergeCell ref="A11:E11"/>
    <mergeCell ref="A10:E10"/>
    <mergeCell ref="A12:E12"/>
    <mergeCell ref="A3:H4"/>
    <mergeCell ref="A5:H5"/>
    <mergeCell ref="A6:H6"/>
    <mergeCell ref="A22:E22"/>
    <mergeCell ref="A18:E18"/>
    <mergeCell ref="A19:E19"/>
    <mergeCell ref="A20:E20"/>
  </mergeCells>
  <printOptions horizontalCentered="1"/>
  <pageMargins left="0.1968503937007874" right="0.1968503937007874" top="1.01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1"/>
  <sheetViews>
    <sheetView zoomScalePageLayoutView="0" workbookViewId="0" topLeftCell="A1">
      <selection activeCell="E47" sqref="E4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" hidden="1" customWidth="1"/>
    <col min="5" max="5" width="46.140625" style="0" customWidth="1"/>
    <col min="6" max="6" width="13.57421875" style="0" customWidth="1"/>
    <col min="7" max="7" width="11.00390625" style="0" customWidth="1"/>
    <col min="8" max="8" width="13.57421875" style="0" customWidth="1"/>
  </cols>
  <sheetData>
    <row r="1" spans="1:8" s="1" customFormat="1" ht="28.5" customHeight="1">
      <c r="A1" s="312" t="s">
        <v>6</v>
      </c>
      <c r="B1" s="313"/>
      <c r="C1" s="313"/>
      <c r="D1" s="313"/>
      <c r="E1" s="313"/>
      <c r="F1" s="314"/>
      <c r="G1" s="314"/>
      <c r="H1" s="314"/>
    </row>
    <row r="2" spans="1:8" s="1" customFormat="1" ht="28.5" customHeight="1">
      <c r="A2" s="310" t="s">
        <v>98</v>
      </c>
      <c r="B2" s="311"/>
      <c r="C2" s="311"/>
      <c r="D2" s="311"/>
      <c r="E2" s="311"/>
      <c r="F2" s="311"/>
      <c r="G2" s="311"/>
      <c r="H2" s="311"/>
    </row>
    <row r="3" spans="1:8" s="1" customFormat="1" ht="27.75" customHeight="1">
      <c r="A3" s="42" t="s">
        <v>3</v>
      </c>
      <c r="B3" s="42" t="s">
        <v>2</v>
      </c>
      <c r="C3" s="42" t="s">
        <v>1</v>
      </c>
      <c r="D3" s="43" t="s">
        <v>4</v>
      </c>
      <c r="E3" s="44" t="s">
        <v>39</v>
      </c>
      <c r="F3" s="243" t="s">
        <v>220</v>
      </c>
      <c r="G3" s="244" t="s">
        <v>224</v>
      </c>
      <c r="H3" s="243" t="s">
        <v>225</v>
      </c>
    </row>
    <row r="4" spans="1:8" s="18" customFormat="1" ht="24.75" customHeight="1">
      <c r="A4" s="273">
        <v>6</v>
      </c>
      <c r="B4" s="45"/>
      <c r="C4" s="45"/>
      <c r="D4" s="45"/>
      <c r="E4" s="46" t="s">
        <v>33</v>
      </c>
      <c r="F4" s="47">
        <f>F5+F9+F20+F25</f>
        <v>1455872000</v>
      </c>
      <c r="G4" s="47">
        <f>G5+G9+G20+G25</f>
        <v>0</v>
      </c>
      <c r="H4" s="47">
        <f>H5+H9+H20+H25</f>
        <v>1455872000</v>
      </c>
    </row>
    <row r="5" spans="1:8" s="18" customFormat="1" ht="27.75" customHeight="1">
      <c r="A5" s="50"/>
      <c r="B5" s="274">
        <v>63</v>
      </c>
      <c r="C5" s="50"/>
      <c r="D5" s="50"/>
      <c r="E5" s="48" t="s">
        <v>190</v>
      </c>
      <c r="F5" s="19">
        <f>F6</f>
        <v>1387872000</v>
      </c>
      <c r="G5" s="19">
        <f>G6</f>
        <v>0</v>
      </c>
      <c r="H5" s="19">
        <f>H6</f>
        <v>1387872000</v>
      </c>
    </row>
    <row r="6" spans="1:8" s="92" customFormat="1" ht="13.5" customHeight="1">
      <c r="A6" s="91"/>
      <c r="B6" s="91"/>
      <c r="C6" s="91">
        <v>633</v>
      </c>
      <c r="D6" s="91"/>
      <c r="E6" s="55" t="s">
        <v>34</v>
      </c>
      <c r="F6" s="52">
        <f>F7+F8</f>
        <v>1387872000</v>
      </c>
      <c r="G6" s="52">
        <f>G7+G8</f>
        <v>0</v>
      </c>
      <c r="H6" s="52">
        <f>H7+H8</f>
        <v>1387872000</v>
      </c>
    </row>
    <row r="7" spans="1:8" s="18" customFormat="1" ht="13.5" customHeight="1" hidden="1">
      <c r="A7" s="50"/>
      <c r="B7" s="50"/>
      <c r="C7" s="275"/>
      <c r="D7" s="50">
        <v>6331</v>
      </c>
      <c r="E7" s="55" t="s">
        <v>35</v>
      </c>
      <c r="F7" s="225"/>
      <c r="G7" s="225">
        <f>H7-F7</f>
        <v>0</v>
      </c>
      <c r="H7" s="225"/>
    </row>
    <row r="8" spans="1:8" s="18" customFormat="1" ht="13.5" customHeight="1" hidden="1">
      <c r="A8" s="50"/>
      <c r="B8" s="50"/>
      <c r="C8" s="50"/>
      <c r="D8" s="50">
        <v>6332</v>
      </c>
      <c r="E8" s="56" t="s">
        <v>36</v>
      </c>
      <c r="F8" s="89">
        <v>1387872000</v>
      </c>
      <c r="G8" s="225">
        <f>H8-F8</f>
        <v>0</v>
      </c>
      <c r="H8" s="89">
        <v>1387872000</v>
      </c>
    </row>
    <row r="9" spans="1:8" s="18" customFormat="1" ht="13.5" customHeight="1">
      <c r="A9" s="50"/>
      <c r="B9" s="164">
        <v>64</v>
      </c>
      <c r="C9" s="50"/>
      <c r="D9" s="50"/>
      <c r="E9" s="51" t="s">
        <v>37</v>
      </c>
      <c r="F9" s="57">
        <f>F10+F14</f>
        <v>56980000</v>
      </c>
      <c r="G9" s="57">
        <f>G10+G14</f>
        <v>0</v>
      </c>
      <c r="H9" s="57">
        <f>H10+H14</f>
        <v>56980000</v>
      </c>
    </row>
    <row r="10" spans="1:8" s="92" customFormat="1" ht="13.5" customHeight="1">
      <c r="A10" s="91"/>
      <c r="B10" s="91"/>
      <c r="C10" s="91">
        <v>641</v>
      </c>
      <c r="D10" s="91"/>
      <c r="E10" s="245" t="s">
        <v>38</v>
      </c>
      <c r="F10" s="52">
        <f>SUM(F11:F13)</f>
        <v>8200000</v>
      </c>
      <c r="G10" s="52">
        <f>SUM(G11:G13)</f>
        <v>0</v>
      </c>
      <c r="H10" s="52">
        <f>SUM(H11:H13)</f>
        <v>8200000</v>
      </c>
    </row>
    <row r="11" spans="1:8" s="92" customFormat="1" ht="13.5" customHeight="1" hidden="1">
      <c r="A11" s="91"/>
      <c r="B11" s="91"/>
      <c r="C11" s="91"/>
      <c r="D11" s="91">
        <v>6411</v>
      </c>
      <c r="E11" s="53" t="s">
        <v>219</v>
      </c>
      <c r="F11" s="89">
        <v>0</v>
      </c>
      <c r="G11" s="225">
        <f>H11-F11</f>
        <v>0</v>
      </c>
      <c r="H11" s="89"/>
    </row>
    <row r="12" spans="1:8" s="92" customFormat="1" ht="13.5" customHeight="1" hidden="1">
      <c r="A12" s="91"/>
      <c r="B12" s="91"/>
      <c r="C12" s="91"/>
      <c r="D12" s="91">
        <v>6413</v>
      </c>
      <c r="E12" s="53" t="s">
        <v>66</v>
      </c>
      <c r="F12" s="89">
        <v>7900000</v>
      </c>
      <c r="G12" s="225">
        <f>H12-F12</f>
        <v>0</v>
      </c>
      <c r="H12" s="89">
        <v>7900000</v>
      </c>
    </row>
    <row r="13" spans="1:8" s="92" customFormat="1" ht="13.5" customHeight="1" hidden="1">
      <c r="A13" s="91"/>
      <c r="B13" s="91"/>
      <c r="C13" s="91"/>
      <c r="D13" s="91">
        <v>6416</v>
      </c>
      <c r="E13" s="53" t="s">
        <v>67</v>
      </c>
      <c r="F13" s="52">
        <v>300000</v>
      </c>
      <c r="G13" s="225">
        <f>H13-F13</f>
        <v>0</v>
      </c>
      <c r="H13" s="52">
        <v>300000</v>
      </c>
    </row>
    <row r="14" spans="1:8" s="92" customFormat="1" ht="13.5" customHeight="1">
      <c r="A14" s="91"/>
      <c r="B14" s="91"/>
      <c r="C14" s="91">
        <v>642</v>
      </c>
      <c r="D14" s="91"/>
      <c r="E14" s="245" t="s">
        <v>41</v>
      </c>
      <c r="F14" s="52">
        <f>SUM(F15:F15)</f>
        <v>48780000</v>
      </c>
      <c r="G14" s="52">
        <f>SUM(G15:G15)</f>
        <v>0</v>
      </c>
      <c r="H14" s="52">
        <f>SUM(H15:H15)</f>
        <v>48780000</v>
      </c>
    </row>
    <row r="15" spans="1:8" s="18" customFormat="1" ht="13.5" customHeight="1" hidden="1">
      <c r="A15" s="50"/>
      <c r="B15" s="50"/>
      <c r="C15" s="50"/>
      <c r="D15" s="50">
        <v>6424</v>
      </c>
      <c r="E15" s="160" t="s">
        <v>68</v>
      </c>
      <c r="F15" s="161">
        <f>SUM(F16:F19)</f>
        <v>48780000</v>
      </c>
      <c r="G15" s="161">
        <f>SUM(G16:G19)</f>
        <v>0</v>
      </c>
      <c r="H15" s="161">
        <f>SUM(H16:H19)</f>
        <v>48780000</v>
      </c>
    </row>
    <row r="16" spans="1:8" s="18" customFormat="1" ht="13.5" customHeight="1" hidden="1">
      <c r="A16" s="50"/>
      <c r="B16" s="50"/>
      <c r="C16" s="50"/>
      <c r="D16" s="50"/>
      <c r="E16" s="53" t="s">
        <v>69</v>
      </c>
      <c r="F16" s="90">
        <v>19800000</v>
      </c>
      <c r="G16" s="225">
        <f>H16-F16</f>
        <v>0</v>
      </c>
      <c r="H16" s="90">
        <v>19800000</v>
      </c>
    </row>
    <row r="17" spans="1:8" s="18" customFormat="1" ht="13.5" customHeight="1" hidden="1">
      <c r="A17" s="50"/>
      <c r="B17" s="50"/>
      <c r="C17" s="50"/>
      <c r="D17" s="50"/>
      <c r="E17" s="53" t="s">
        <v>182</v>
      </c>
      <c r="F17" s="90">
        <v>2900000</v>
      </c>
      <c r="G17" s="225">
        <f>H17-F17</f>
        <v>0</v>
      </c>
      <c r="H17" s="90">
        <v>2900000</v>
      </c>
    </row>
    <row r="18" spans="1:8" s="18" customFormat="1" ht="13.5" customHeight="1" hidden="1">
      <c r="A18" s="50"/>
      <c r="B18" s="50"/>
      <c r="C18" s="50"/>
      <c r="D18" s="50"/>
      <c r="E18" s="53" t="s">
        <v>70</v>
      </c>
      <c r="F18" s="90">
        <v>26000000</v>
      </c>
      <c r="G18" s="225">
        <f>H18-F18</f>
        <v>0</v>
      </c>
      <c r="H18" s="90">
        <v>26000000</v>
      </c>
    </row>
    <row r="19" spans="1:13" s="18" customFormat="1" ht="27" customHeight="1" hidden="1">
      <c r="A19" s="50"/>
      <c r="B19" s="50"/>
      <c r="C19" s="50"/>
      <c r="D19" s="50"/>
      <c r="E19" s="53" t="s">
        <v>71</v>
      </c>
      <c r="F19" s="90">
        <v>80000</v>
      </c>
      <c r="G19" s="225">
        <f>H19-F19</f>
        <v>0</v>
      </c>
      <c r="H19" s="90">
        <v>80000</v>
      </c>
      <c r="I19" s="24"/>
      <c r="J19" s="24"/>
      <c r="K19" s="24"/>
      <c r="L19" s="24"/>
      <c r="M19" s="24"/>
    </row>
    <row r="20" spans="1:8" s="18" customFormat="1" ht="25.5" customHeight="1">
      <c r="A20" s="50"/>
      <c r="B20" s="276">
        <v>65</v>
      </c>
      <c r="C20" s="50"/>
      <c r="D20" s="50"/>
      <c r="E20" s="51" t="s">
        <v>189</v>
      </c>
      <c r="F20" s="57">
        <f aca="true" t="shared" si="0" ref="F20:H21">F21</f>
        <v>10200000</v>
      </c>
      <c r="G20" s="57">
        <f t="shared" si="0"/>
        <v>0</v>
      </c>
      <c r="H20" s="57">
        <f t="shared" si="0"/>
        <v>10200000</v>
      </c>
    </row>
    <row r="21" spans="1:8" s="92" customFormat="1" ht="13.5" customHeight="1">
      <c r="A21" s="91"/>
      <c r="B21" s="91"/>
      <c r="C21" s="91">
        <v>652</v>
      </c>
      <c r="D21" s="91"/>
      <c r="E21" s="245" t="s">
        <v>42</v>
      </c>
      <c r="F21" s="52">
        <f t="shared" si="0"/>
        <v>10200000</v>
      </c>
      <c r="G21" s="52">
        <f t="shared" si="0"/>
        <v>0</v>
      </c>
      <c r="H21" s="52">
        <f t="shared" si="0"/>
        <v>10200000</v>
      </c>
    </row>
    <row r="22" spans="1:8" s="18" customFormat="1" ht="13.5" customHeight="1" hidden="1">
      <c r="A22" s="50"/>
      <c r="B22" s="164"/>
      <c r="C22" s="50"/>
      <c r="D22" s="50">
        <v>6526</v>
      </c>
      <c r="E22" s="53" t="s">
        <v>43</v>
      </c>
      <c r="F22" s="161">
        <f>F23+F24</f>
        <v>10200000</v>
      </c>
      <c r="G22" s="161">
        <f>G23+G24</f>
        <v>0</v>
      </c>
      <c r="H22" s="161">
        <f>H23+H24</f>
        <v>10200000</v>
      </c>
    </row>
    <row r="23" spans="1:8" s="18" customFormat="1" ht="13.5" customHeight="1" hidden="1">
      <c r="A23" s="50"/>
      <c r="B23" s="50"/>
      <c r="C23" s="50"/>
      <c r="D23" s="50"/>
      <c r="E23" s="53" t="s">
        <v>72</v>
      </c>
      <c r="F23" s="90">
        <v>5000000</v>
      </c>
      <c r="G23" s="225">
        <f>H23-F23</f>
        <v>0</v>
      </c>
      <c r="H23" s="90">
        <v>5000000</v>
      </c>
    </row>
    <row r="24" spans="1:15" s="18" customFormat="1" ht="13.5" customHeight="1" hidden="1">
      <c r="A24" s="50"/>
      <c r="B24" s="50"/>
      <c r="C24" s="50"/>
      <c r="D24" s="50"/>
      <c r="E24" s="53" t="s">
        <v>73</v>
      </c>
      <c r="F24" s="90">
        <v>5200000</v>
      </c>
      <c r="G24" s="225">
        <f>H24-F24</f>
        <v>0</v>
      </c>
      <c r="H24" s="90">
        <v>5200000</v>
      </c>
      <c r="I24" s="24"/>
      <c r="J24" s="24"/>
      <c r="K24" s="24"/>
      <c r="L24" s="24"/>
      <c r="M24" s="24"/>
      <c r="N24" s="24"/>
      <c r="O24" s="24"/>
    </row>
    <row r="25" spans="1:8" s="18" customFormat="1" ht="24" customHeight="1">
      <c r="A25" s="50"/>
      <c r="B25" s="276">
        <v>66</v>
      </c>
      <c r="C25" s="50"/>
      <c r="D25" s="50"/>
      <c r="E25" s="49" t="s">
        <v>192</v>
      </c>
      <c r="F25" s="57">
        <f aca="true" t="shared" si="1" ref="F25:H26">F26</f>
        <v>820000</v>
      </c>
      <c r="G25" s="57">
        <f t="shared" si="1"/>
        <v>0</v>
      </c>
      <c r="H25" s="57">
        <f t="shared" si="1"/>
        <v>820000</v>
      </c>
    </row>
    <row r="26" spans="1:8" s="92" customFormat="1" ht="13.5" customHeight="1">
      <c r="A26" s="91"/>
      <c r="B26" s="91"/>
      <c r="C26" s="277">
        <v>661</v>
      </c>
      <c r="D26" s="91"/>
      <c r="E26" s="53" t="s">
        <v>191</v>
      </c>
      <c r="F26" s="52">
        <f t="shared" si="1"/>
        <v>820000</v>
      </c>
      <c r="G26" s="52">
        <f t="shared" si="1"/>
        <v>0</v>
      </c>
      <c r="H26" s="52">
        <f t="shared" si="1"/>
        <v>820000</v>
      </c>
    </row>
    <row r="27" spans="1:8" s="18" customFormat="1" ht="13.5" customHeight="1" hidden="1">
      <c r="A27" s="50"/>
      <c r="B27" s="50"/>
      <c r="C27" s="50"/>
      <c r="D27" s="50">
        <v>6615</v>
      </c>
      <c r="E27" s="53" t="s">
        <v>183</v>
      </c>
      <c r="F27" s="90">
        <v>820000</v>
      </c>
      <c r="G27" s="225">
        <f>H27-F27</f>
        <v>0</v>
      </c>
      <c r="H27" s="90">
        <v>820000</v>
      </c>
    </row>
    <row r="28" spans="1:8" s="18" customFormat="1" ht="12.75" customHeight="1">
      <c r="A28" s="50"/>
      <c r="B28" s="50"/>
      <c r="C28" s="50"/>
      <c r="D28" s="50"/>
      <c r="E28" s="53"/>
      <c r="F28" s="90"/>
      <c r="G28" s="90"/>
      <c r="H28" s="90"/>
    </row>
    <row r="29" spans="1:8" s="18" customFormat="1" ht="13.5" customHeight="1" hidden="1">
      <c r="A29" s="162">
        <v>7</v>
      </c>
      <c r="B29" s="162"/>
      <c r="C29" s="162"/>
      <c r="D29" s="163"/>
      <c r="E29" s="162" t="s">
        <v>44</v>
      </c>
      <c r="F29" s="161">
        <f>F30</f>
        <v>0</v>
      </c>
      <c r="G29" s="161">
        <f>G30</f>
        <v>0</v>
      </c>
      <c r="H29" s="161">
        <f>H30</f>
        <v>0</v>
      </c>
    </row>
    <row r="30" spans="1:8" s="18" customFormat="1" ht="13.5" customHeight="1" hidden="1">
      <c r="A30" s="17"/>
      <c r="B30" s="49">
        <v>72</v>
      </c>
      <c r="C30" s="49"/>
      <c r="D30" s="164"/>
      <c r="E30" s="49" t="s">
        <v>46</v>
      </c>
      <c r="F30" s="57">
        <f>F31+F33</f>
        <v>0</v>
      </c>
      <c r="G30" s="57">
        <f>G31+G33</f>
        <v>0</v>
      </c>
      <c r="H30" s="57">
        <f>H31+H33</f>
        <v>0</v>
      </c>
    </row>
    <row r="31" spans="1:8" s="18" customFormat="1" ht="13.5" customHeight="1" hidden="1">
      <c r="A31" s="17"/>
      <c r="B31" s="49"/>
      <c r="C31" s="49">
        <v>721</v>
      </c>
      <c r="D31" s="164"/>
      <c r="E31" s="49" t="s">
        <v>177</v>
      </c>
      <c r="F31" s="57">
        <f>F32</f>
        <v>0</v>
      </c>
      <c r="G31" s="57">
        <f>G32</f>
        <v>0</v>
      </c>
      <c r="H31" s="57">
        <f>H32</f>
        <v>0</v>
      </c>
    </row>
    <row r="32" spans="1:8" s="18" customFormat="1" ht="13.5" customHeight="1" hidden="1">
      <c r="A32" s="17"/>
      <c r="B32" s="49"/>
      <c r="C32" s="49"/>
      <c r="D32" s="91">
        <v>7211</v>
      </c>
      <c r="E32" s="53" t="s">
        <v>176</v>
      </c>
      <c r="F32" s="52">
        <v>0</v>
      </c>
      <c r="G32" s="52">
        <v>0</v>
      </c>
      <c r="H32" s="52"/>
    </row>
    <row r="33" spans="1:9" s="18" customFormat="1" ht="13.5" customHeight="1" hidden="1">
      <c r="A33" s="17"/>
      <c r="B33" s="49"/>
      <c r="C33" s="49">
        <v>723</v>
      </c>
      <c r="D33" s="164"/>
      <c r="E33" s="49" t="s">
        <v>212</v>
      </c>
      <c r="F33" s="57">
        <f>F34</f>
        <v>0</v>
      </c>
      <c r="G33" s="57">
        <f>G34</f>
        <v>0</v>
      </c>
      <c r="H33" s="57">
        <f>H34</f>
        <v>0</v>
      </c>
      <c r="I33" s="148" t="s">
        <v>171</v>
      </c>
    </row>
    <row r="34" spans="1:9" s="18" customFormat="1" ht="13.5" customHeight="1" hidden="1">
      <c r="A34" s="17"/>
      <c r="B34" s="49"/>
      <c r="C34" s="49"/>
      <c r="D34" s="91">
        <v>7211</v>
      </c>
      <c r="E34" s="53" t="s">
        <v>213</v>
      </c>
      <c r="F34" s="52">
        <v>0</v>
      </c>
      <c r="G34" s="52">
        <v>0</v>
      </c>
      <c r="H34" s="52"/>
      <c r="I34" s="148" t="s">
        <v>171</v>
      </c>
    </row>
    <row r="35" spans="1:5" s="18" customFormat="1" ht="13.5" customHeight="1" hidden="1">
      <c r="A35" s="17"/>
      <c r="B35" s="17"/>
      <c r="C35" s="49"/>
      <c r="D35" s="164"/>
      <c r="E35" s="49"/>
    </row>
    <row r="36" spans="1:5" s="1" customFormat="1" ht="13.5" customHeight="1" hidden="1">
      <c r="A36" s="3"/>
      <c r="B36" s="3"/>
      <c r="C36" s="58"/>
      <c r="D36" s="59"/>
      <c r="E36" s="58"/>
    </row>
    <row r="37" spans="1:7" s="1" customFormat="1" ht="13.5" customHeight="1" hidden="1">
      <c r="A37" s="3"/>
      <c r="B37" s="3"/>
      <c r="C37" s="3"/>
      <c r="D37" s="60"/>
      <c r="E37" s="61"/>
      <c r="F37" s="3"/>
      <c r="G37" s="3"/>
    </row>
    <row r="38" spans="1:7" s="1" customFormat="1" ht="13.5" customHeight="1" hidden="1">
      <c r="A38" s="3"/>
      <c r="B38" s="3"/>
      <c r="C38" s="3"/>
      <c r="D38" s="60"/>
      <c r="E38" s="61"/>
      <c r="F38" s="3"/>
      <c r="G38" s="3"/>
    </row>
    <row r="39" spans="1:7" s="1" customFormat="1" ht="13.5" customHeight="1">
      <c r="A39" s="3"/>
      <c r="B39" s="3"/>
      <c r="C39" s="3"/>
      <c r="D39" s="60"/>
      <c r="E39" s="61"/>
      <c r="F39" s="3"/>
      <c r="G39" s="3"/>
    </row>
    <row r="40" spans="1:7" s="1" customFormat="1" ht="13.5" customHeight="1">
      <c r="A40" s="3"/>
      <c r="B40" s="3"/>
      <c r="C40" s="3"/>
      <c r="D40" s="60"/>
      <c r="E40" s="61"/>
      <c r="F40" s="3"/>
      <c r="G40" s="3"/>
    </row>
    <row r="41" spans="1:7" s="1" customFormat="1" ht="13.5" customHeight="1">
      <c r="A41" s="3"/>
      <c r="B41" s="3"/>
      <c r="C41" s="3"/>
      <c r="D41" s="60"/>
      <c r="E41" s="61"/>
      <c r="F41" s="3"/>
      <c r="G41" s="3"/>
    </row>
    <row r="42" spans="1:7" s="1" customFormat="1" ht="13.5" customHeight="1">
      <c r="A42" s="3"/>
      <c r="B42" s="3"/>
      <c r="C42" s="3"/>
      <c r="D42" s="60"/>
      <c r="E42" s="61"/>
      <c r="F42" s="3"/>
      <c r="G42" s="3"/>
    </row>
    <row r="43" spans="1:7" s="1" customFormat="1" ht="13.5" customHeight="1">
      <c r="A43" s="3"/>
      <c r="B43" s="3"/>
      <c r="C43" s="3"/>
      <c r="D43" s="60"/>
      <c r="E43" s="61"/>
      <c r="F43" s="3"/>
      <c r="G43" s="3"/>
    </row>
    <row r="44" s="1" customFormat="1" ht="13.5" customHeight="1"/>
    <row r="45" s="1" customFormat="1" ht="13.5" customHeight="1"/>
    <row r="46" s="1" customFormat="1" ht="13.5" customHeight="1"/>
    <row r="47" spans="4:15" s="1" customFormat="1" ht="13.5" customHeight="1">
      <c r="D47" s="5"/>
      <c r="E47"/>
      <c r="F47"/>
      <c r="G47"/>
      <c r="H47"/>
      <c r="I47"/>
      <c r="J47"/>
      <c r="K47"/>
      <c r="L47"/>
      <c r="M47"/>
      <c r="N47"/>
      <c r="O47"/>
    </row>
    <row r="48" spans="4:15" s="1" customFormat="1" ht="13.5" customHeight="1">
      <c r="D48" s="5"/>
      <c r="E48"/>
      <c r="F48"/>
      <c r="G48"/>
      <c r="H48"/>
      <c r="I48"/>
      <c r="J48"/>
      <c r="K48"/>
      <c r="L48"/>
      <c r="M48"/>
      <c r="N48"/>
      <c r="O48"/>
    </row>
    <row r="49" spans="4:15" s="1" customFormat="1" ht="13.5" customHeight="1">
      <c r="D49" s="5"/>
      <c r="E49"/>
      <c r="F49"/>
      <c r="G49"/>
      <c r="H49"/>
      <c r="I49"/>
      <c r="J49"/>
      <c r="K49"/>
      <c r="L49"/>
      <c r="M49"/>
      <c r="N49"/>
      <c r="O49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60" ht="12.75" hidden="1"/>
    <row r="62" ht="11.25" customHeight="1" hidden="1"/>
    <row r="63" ht="24" customHeight="1"/>
    <row r="64" ht="15" customHeight="1"/>
    <row r="65" ht="11.25" customHeight="1"/>
    <row r="66" ht="12.75" hidden="1"/>
    <row r="67" ht="13.5" customHeight="1"/>
    <row r="68" ht="12.75" customHeight="1"/>
    <row r="69" ht="12.75" customHeight="1"/>
    <row r="70" ht="12.75" hidden="1"/>
    <row r="73" ht="12.75" hidden="1"/>
    <row r="74" ht="12.75" hidden="1"/>
    <row r="75" ht="19.5" customHeight="1"/>
    <row r="76" ht="15" customHeight="1"/>
    <row r="83" ht="22.5" customHeight="1"/>
    <row r="88" ht="13.5" customHeight="1"/>
    <row r="89" ht="13.5" customHeight="1"/>
    <row r="90" ht="13.5" customHeight="1"/>
    <row r="102" s="6" customFormat="1" ht="18" customHeight="1"/>
    <row r="103" ht="28.5" customHeight="1"/>
    <row r="107" ht="17.25" customHeight="1"/>
    <row r="108" ht="13.5" customHeight="1"/>
    <row r="114" ht="22.5" customHeight="1"/>
    <row r="115" ht="22.5" customHeight="1"/>
    <row r="119" s="1" customFormat="1" ht="12.75"/>
    <row r="120" s="1" customFormat="1" ht="12.75"/>
    <row r="121" s="1" customFormat="1" ht="12.75"/>
    <row r="122" s="1" customFormat="1" ht="12.75">
      <c r="D122" s="4"/>
    </row>
    <row r="123" s="1" customFormat="1" ht="12.75">
      <c r="D123" s="4"/>
    </row>
    <row r="124" s="1" customFormat="1" ht="12.75">
      <c r="D124" s="4"/>
    </row>
    <row r="125" s="1" customFormat="1" ht="12.75">
      <c r="D125" s="4"/>
    </row>
    <row r="126" s="1" customFormat="1" ht="12.75">
      <c r="D126" s="4"/>
    </row>
    <row r="127" s="1" customFormat="1" ht="12.75">
      <c r="D127" s="4"/>
    </row>
    <row r="128" s="1" customFormat="1" ht="12.75">
      <c r="D128" s="4"/>
    </row>
    <row r="129" s="1" customFormat="1" ht="12.75">
      <c r="D129" s="4"/>
    </row>
    <row r="130" s="1" customFormat="1" ht="12.75">
      <c r="D130" s="4"/>
    </row>
    <row r="131" s="1" customFormat="1" ht="12.75">
      <c r="D131" s="4"/>
    </row>
    <row r="132" s="1" customFormat="1" ht="12.75">
      <c r="D132" s="4"/>
    </row>
    <row r="133" s="1" customFormat="1" ht="12.75">
      <c r="D133" s="4"/>
    </row>
    <row r="134" s="1" customFormat="1" ht="12.75">
      <c r="D134" s="4"/>
    </row>
    <row r="135" s="1" customFormat="1" ht="12.75">
      <c r="D135" s="4"/>
    </row>
    <row r="136" s="1" customFormat="1" ht="12.75">
      <c r="D136" s="4"/>
    </row>
    <row r="137" s="1" customFormat="1" ht="12.75">
      <c r="D137" s="4"/>
    </row>
    <row r="138" s="1" customFormat="1" ht="12.75">
      <c r="D138" s="4"/>
    </row>
    <row r="139" s="1" customFormat="1" ht="12.75">
      <c r="D139" s="4"/>
    </row>
    <row r="140" s="1" customFormat="1" ht="12.75">
      <c r="D140" s="4"/>
    </row>
    <row r="141" s="1" customFormat="1" ht="12.75">
      <c r="D141" s="4"/>
    </row>
    <row r="142" s="1" customFormat="1" ht="12.75">
      <c r="D142" s="4"/>
    </row>
    <row r="143" s="1" customFormat="1" ht="12.75">
      <c r="D143" s="4"/>
    </row>
    <row r="144" s="1" customFormat="1" ht="12.75">
      <c r="D144" s="4"/>
    </row>
    <row r="145" s="1" customFormat="1" ht="12.75">
      <c r="D145" s="4"/>
    </row>
    <row r="146" s="1" customFormat="1" ht="12.75">
      <c r="D146" s="4"/>
    </row>
    <row r="147" s="1" customFormat="1" ht="12.75">
      <c r="D147" s="4"/>
    </row>
    <row r="148" s="1" customFormat="1" ht="12.75">
      <c r="D148" s="4"/>
    </row>
    <row r="149" s="1" customFormat="1" ht="12.75">
      <c r="D149" s="4"/>
    </row>
    <row r="150" s="1" customFormat="1" ht="12.75">
      <c r="D150" s="4"/>
    </row>
    <row r="151" s="1" customFormat="1" ht="12.75">
      <c r="D151" s="4"/>
    </row>
    <row r="152" s="1" customFormat="1" ht="12.75">
      <c r="D152" s="4"/>
    </row>
    <row r="153" s="1" customFormat="1" ht="12.75">
      <c r="D153" s="4"/>
    </row>
    <row r="154" s="1" customFormat="1" ht="12.75">
      <c r="D154" s="4"/>
    </row>
    <row r="155" s="1" customFormat="1" ht="12.75">
      <c r="D155" s="4"/>
    </row>
    <row r="156" s="1" customFormat="1" ht="12.75">
      <c r="D156" s="4"/>
    </row>
    <row r="157" s="1" customFormat="1" ht="12.75">
      <c r="D157" s="4"/>
    </row>
    <row r="158" s="1" customFormat="1" ht="12.75">
      <c r="D158" s="4"/>
    </row>
    <row r="159" s="1" customFormat="1" ht="12.75">
      <c r="D159" s="4"/>
    </row>
    <row r="160" s="1" customFormat="1" ht="12.75">
      <c r="D160" s="4"/>
    </row>
    <row r="161" s="1" customFormat="1" ht="12.75">
      <c r="D161" s="4"/>
    </row>
    <row r="162" s="1" customFormat="1" ht="12.75">
      <c r="D162" s="4"/>
    </row>
    <row r="163" s="1" customFormat="1" ht="12.75">
      <c r="D163" s="4"/>
    </row>
    <row r="164" s="1" customFormat="1" ht="12.75">
      <c r="D164" s="4"/>
    </row>
    <row r="165" s="1" customFormat="1" ht="12.75">
      <c r="D165" s="4"/>
    </row>
    <row r="166" s="1" customFormat="1" ht="12.75">
      <c r="D166" s="4"/>
    </row>
    <row r="167" s="1" customFormat="1" ht="12.75">
      <c r="D167" s="4"/>
    </row>
    <row r="168" s="1" customFormat="1" ht="12.75">
      <c r="D168" s="4"/>
    </row>
    <row r="169" s="1" customFormat="1" ht="12.75">
      <c r="D169" s="4"/>
    </row>
    <row r="170" s="1" customFormat="1" ht="12.75">
      <c r="D170" s="4"/>
    </row>
    <row r="171" s="1" customFormat="1" ht="12.75">
      <c r="D171" s="4"/>
    </row>
    <row r="172" s="1" customFormat="1" ht="12.75">
      <c r="D172" s="4"/>
    </row>
    <row r="173" s="1" customFormat="1" ht="12.75">
      <c r="D173" s="4"/>
    </row>
    <row r="174" s="1" customFormat="1" ht="12.75">
      <c r="D174" s="4"/>
    </row>
    <row r="175" s="1" customFormat="1" ht="12.75">
      <c r="D175" s="4"/>
    </row>
    <row r="176" s="1" customFormat="1" ht="12.75">
      <c r="D176" s="4"/>
    </row>
    <row r="177" s="1" customFormat="1" ht="12.75">
      <c r="D177" s="4"/>
    </row>
    <row r="178" s="1" customFormat="1" ht="12.75">
      <c r="D178" s="4"/>
    </row>
    <row r="179" s="1" customFormat="1" ht="12.75">
      <c r="D179" s="4"/>
    </row>
    <row r="180" s="1" customFormat="1" ht="12.75">
      <c r="D180" s="4"/>
    </row>
    <row r="181" s="1" customFormat="1" ht="12.75">
      <c r="D181" s="4"/>
    </row>
    <row r="182" s="1" customFormat="1" ht="12.75">
      <c r="D182" s="4"/>
    </row>
    <row r="183" s="1" customFormat="1" ht="12.75">
      <c r="D183" s="4"/>
    </row>
    <row r="184" s="1" customFormat="1" ht="12.75">
      <c r="D184" s="4"/>
    </row>
    <row r="185" s="1" customFormat="1" ht="12.75">
      <c r="D185" s="4"/>
    </row>
    <row r="186" s="1" customFormat="1" ht="12.75">
      <c r="D186" s="4"/>
    </row>
    <row r="187" s="1" customFormat="1" ht="12.75">
      <c r="D187" s="4"/>
    </row>
    <row r="188" s="1" customFormat="1" ht="12.75">
      <c r="D188" s="4"/>
    </row>
    <row r="189" s="1" customFormat="1" ht="12.75">
      <c r="D189" s="4"/>
    </row>
    <row r="190" s="1" customFormat="1" ht="12.75">
      <c r="D190" s="4"/>
    </row>
    <row r="191" s="1" customFormat="1" ht="12.75">
      <c r="D191" s="4"/>
    </row>
    <row r="192" s="1" customFormat="1" ht="12.75">
      <c r="D192" s="4"/>
    </row>
    <row r="193" s="1" customFormat="1" ht="12.75">
      <c r="D193" s="4"/>
    </row>
    <row r="194" s="1" customFormat="1" ht="12.75">
      <c r="D194" s="4"/>
    </row>
    <row r="195" s="1" customFormat="1" ht="12.75">
      <c r="D195" s="4"/>
    </row>
    <row r="196" s="1" customFormat="1" ht="12.75">
      <c r="D196" s="4"/>
    </row>
    <row r="197" s="1" customFormat="1" ht="12.75">
      <c r="D197" s="4"/>
    </row>
    <row r="198" s="1" customFormat="1" ht="12.75">
      <c r="D198" s="4"/>
    </row>
    <row r="199" s="1" customFormat="1" ht="12.75">
      <c r="D199" s="4"/>
    </row>
    <row r="200" s="1" customFormat="1" ht="12.75">
      <c r="D200" s="4"/>
    </row>
    <row r="201" s="1" customFormat="1" ht="12.75">
      <c r="D201" s="4"/>
    </row>
    <row r="202" s="1" customFormat="1" ht="12.75">
      <c r="D202" s="4"/>
    </row>
    <row r="203" s="1" customFormat="1" ht="12.75">
      <c r="D203" s="4"/>
    </row>
    <row r="204" s="1" customFormat="1" ht="12.75">
      <c r="D204" s="4"/>
    </row>
    <row r="205" s="1" customFormat="1" ht="12.75">
      <c r="D205" s="4"/>
    </row>
    <row r="206" s="1" customFormat="1" ht="12.75">
      <c r="D206" s="4"/>
    </row>
    <row r="207" s="1" customFormat="1" ht="12.75">
      <c r="D207" s="4"/>
    </row>
    <row r="208" s="1" customFormat="1" ht="12.75">
      <c r="D208" s="4"/>
    </row>
    <row r="209" s="1" customFormat="1" ht="12.75">
      <c r="D209" s="4"/>
    </row>
    <row r="210" s="1" customFormat="1" ht="12.75">
      <c r="D210" s="4"/>
    </row>
    <row r="211" s="1" customFormat="1" ht="12.75">
      <c r="D211" s="4"/>
    </row>
    <row r="212" s="1" customFormat="1" ht="12.75">
      <c r="D212" s="4"/>
    </row>
    <row r="213" s="1" customFormat="1" ht="12.75">
      <c r="D213" s="4"/>
    </row>
    <row r="214" s="1" customFormat="1" ht="12.75">
      <c r="D214" s="4"/>
    </row>
    <row r="215" s="1" customFormat="1" ht="12.75">
      <c r="D215" s="4"/>
    </row>
    <row r="216" s="1" customFormat="1" ht="12.75">
      <c r="D216" s="4"/>
    </row>
    <row r="217" s="1" customFormat="1" ht="12.75">
      <c r="D217" s="4"/>
    </row>
    <row r="218" s="1" customFormat="1" ht="12.75">
      <c r="D218" s="4"/>
    </row>
    <row r="219" s="1" customFormat="1" ht="12.75">
      <c r="D219" s="4"/>
    </row>
    <row r="220" s="1" customFormat="1" ht="12.75">
      <c r="D220" s="4"/>
    </row>
    <row r="221" s="1" customFormat="1" ht="12.75">
      <c r="D221" s="4"/>
    </row>
    <row r="222" s="1" customFormat="1" ht="12.75">
      <c r="D222" s="4"/>
    </row>
    <row r="223" s="1" customFormat="1" ht="12.75">
      <c r="D223" s="4"/>
    </row>
    <row r="224" s="1" customFormat="1" ht="12.75">
      <c r="D224" s="4"/>
    </row>
    <row r="225" s="1" customFormat="1" ht="12.75">
      <c r="D225" s="4"/>
    </row>
    <row r="226" s="1" customFormat="1" ht="12.75">
      <c r="D226" s="4"/>
    </row>
    <row r="227" s="1" customFormat="1" ht="12.75">
      <c r="D227" s="4"/>
    </row>
    <row r="228" s="1" customFormat="1" ht="12.75">
      <c r="D228" s="4"/>
    </row>
    <row r="229" s="1" customFormat="1" ht="12.75">
      <c r="D229" s="4"/>
    </row>
    <row r="230" s="1" customFormat="1" ht="12.75">
      <c r="D230" s="4"/>
    </row>
    <row r="231" s="1" customFormat="1" ht="12.75">
      <c r="D231" s="4"/>
    </row>
    <row r="232" s="1" customFormat="1" ht="12.75">
      <c r="D232" s="4"/>
    </row>
    <row r="233" s="1" customFormat="1" ht="12.75">
      <c r="D233" s="4"/>
    </row>
    <row r="234" s="1" customFormat="1" ht="12.75">
      <c r="D234" s="4"/>
    </row>
    <row r="235" s="1" customFormat="1" ht="12.75">
      <c r="D235" s="4"/>
    </row>
    <row r="236" s="1" customFormat="1" ht="12.75">
      <c r="D236" s="4"/>
    </row>
    <row r="237" s="1" customFormat="1" ht="12.75">
      <c r="D237" s="4"/>
    </row>
    <row r="238" s="1" customFormat="1" ht="12.75">
      <c r="D238" s="4"/>
    </row>
    <row r="239" s="1" customFormat="1" ht="12.75">
      <c r="D239" s="4"/>
    </row>
    <row r="240" s="1" customFormat="1" ht="12.75">
      <c r="D240" s="4"/>
    </row>
    <row r="241" s="1" customFormat="1" ht="12.75">
      <c r="D241" s="4"/>
    </row>
    <row r="242" s="1" customFormat="1" ht="12.75">
      <c r="D242" s="4"/>
    </row>
    <row r="243" s="1" customFormat="1" ht="12.75">
      <c r="D243" s="4"/>
    </row>
    <row r="244" s="1" customFormat="1" ht="12.75">
      <c r="D244" s="4"/>
    </row>
    <row r="245" s="1" customFormat="1" ht="12.75">
      <c r="D245" s="4"/>
    </row>
    <row r="246" s="1" customFormat="1" ht="12.75">
      <c r="D246" s="4"/>
    </row>
    <row r="247" s="1" customFormat="1" ht="12.75">
      <c r="D247" s="4"/>
    </row>
    <row r="248" s="1" customFormat="1" ht="12.75">
      <c r="D248" s="4"/>
    </row>
    <row r="249" s="1" customFormat="1" ht="12.75">
      <c r="D249" s="4"/>
    </row>
    <row r="250" s="1" customFormat="1" ht="12.75">
      <c r="D250" s="4"/>
    </row>
    <row r="251" s="1" customFormat="1" ht="12.75">
      <c r="D251" s="4"/>
    </row>
    <row r="252" s="1" customFormat="1" ht="12.75">
      <c r="D252" s="4"/>
    </row>
    <row r="253" s="1" customFormat="1" ht="12.75">
      <c r="D253" s="4"/>
    </row>
    <row r="254" s="1" customFormat="1" ht="12.75">
      <c r="D254" s="4"/>
    </row>
    <row r="255" s="1" customFormat="1" ht="12.75">
      <c r="D255" s="4"/>
    </row>
    <row r="256" s="1" customFormat="1" ht="12.75">
      <c r="D256" s="4"/>
    </row>
    <row r="257" s="1" customFormat="1" ht="12.75">
      <c r="D257" s="4"/>
    </row>
    <row r="258" s="1" customFormat="1" ht="12.75">
      <c r="D258" s="4"/>
    </row>
    <row r="259" s="1" customFormat="1" ht="12.75">
      <c r="D259" s="4"/>
    </row>
    <row r="260" s="1" customFormat="1" ht="12.75">
      <c r="D260" s="4"/>
    </row>
    <row r="261" s="1" customFormat="1" ht="12.75">
      <c r="D261" s="4"/>
    </row>
    <row r="262" s="1" customFormat="1" ht="12.75">
      <c r="D262" s="4"/>
    </row>
    <row r="263" s="1" customFormat="1" ht="12.75">
      <c r="D263" s="4"/>
    </row>
    <row r="264" s="1" customFormat="1" ht="12.75">
      <c r="D264" s="4"/>
    </row>
    <row r="265" s="1" customFormat="1" ht="12.75">
      <c r="D265" s="4"/>
    </row>
    <row r="266" s="1" customFormat="1" ht="12.75">
      <c r="D266" s="4"/>
    </row>
    <row r="267" s="1" customFormat="1" ht="12.75">
      <c r="D267" s="4"/>
    </row>
    <row r="268" s="1" customFormat="1" ht="12.75">
      <c r="D268" s="4"/>
    </row>
    <row r="269" s="1" customFormat="1" ht="12.75">
      <c r="D269" s="4"/>
    </row>
    <row r="270" s="1" customFormat="1" ht="12.75">
      <c r="D270" s="4"/>
    </row>
    <row r="271" s="1" customFormat="1" ht="12.75">
      <c r="D271" s="4"/>
    </row>
    <row r="272" s="1" customFormat="1" ht="12.75">
      <c r="D272" s="4"/>
    </row>
    <row r="273" s="1" customFormat="1" ht="12.75">
      <c r="D273" s="4"/>
    </row>
    <row r="274" s="1" customFormat="1" ht="12.75">
      <c r="D274" s="4"/>
    </row>
    <row r="275" s="1" customFormat="1" ht="12.75">
      <c r="D275" s="4"/>
    </row>
    <row r="276" s="1" customFormat="1" ht="12.75">
      <c r="D276" s="4"/>
    </row>
    <row r="277" s="1" customFormat="1" ht="12.75">
      <c r="D277" s="4"/>
    </row>
    <row r="278" s="1" customFormat="1" ht="12.75">
      <c r="D278" s="4"/>
    </row>
    <row r="279" s="1" customFormat="1" ht="12.75">
      <c r="D279" s="4"/>
    </row>
    <row r="280" s="1" customFormat="1" ht="12.75">
      <c r="D280" s="4"/>
    </row>
    <row r="281" s="1" customFormat="1" ht="12.75">
      <c r="D281" s="4"/>
    </row>
    <row r="282" s="1" customFormat="1" ht="12.75">
      <c r="D282" s="4"/>
    </row>
    <row r="283" s="1" customFormat="1" ht="12.75">
      <c r="D283" s="4"/>
    </row>
    <row r="284" s="1" customFormat="1" ht="12.75">
      <c r="D284" s="4"/>
    </row>
    <row r="285" s="1" customFormat="1" ht="12.75">
      <c r="D285" s="4"/>
    </row>
    <row r="286" s="1" customFormat="1" ht="12.75">
      <c r="D286" s="4"/>
    </row>
    <row r="287" s="1" customFormat="1" ht="12.75">
      <c r="D287" s="4"/>
    </row>
    <row r="288" s="1" customFormat="1" ht="12.75">
      <c r="D288" s="4"/>
    </row>
    <row r="289" s="1" customFormat="1" ht="12.75">
      <c r="D289" s="4"/>
    </row>
    <row r="290" s="1" customFormat="1" ht="12.75">
      <c r="D290" s="4"/>
    </row>
    <row r="291" s="1" customFormat="1" ht="12.75">
      <c r="D291" s="4"/>
    </row>
    <row r="292" s="1" customFormat="1" ht="12.75">
      <c r="D292" s="4"/>
    </row>
    <row r="293" s="1" customFormat="1" ht="12.75">
      <c r="D293" s="4"/>
    </row>
    <row r="294" s="1" customFormat="1" ht="12.75">
      <c r="D294" s="4"/>
    </row>
    <row r="295" s="1" customFormat="1" ht="12.75">
      <c r="D295" s="4"/>
    </row>
    <row r="296" s="1" customFormat="1" ht="12.75">
      <c r="D296" s="4"/>
    </row>
    <row r="297" s="1" customFormat="1" ht="12.75">
      <c r="D297" s="4"/>
    </row>
    <row r="298" s="1" customFormat="1" ht="12.75">
      <c r="D298" s="4"/>
    </row>
    <row r="299" s="1" customFormat="1" ht="12.75">
      <c r="D299" s="4"/>
    </row>
    <row r="300" s="1" customFormat="1" ht="12.75">
      <c r="D300" s="4"/>
    </row>
    <row r="301" s="1" customFormat="1" ht="12.75">
      <c r="D301" s="4"/>
    </row>
    <row r="302" s="1" customFormat="1" ht="12.75">
      <c r="D302" s="4"/>
    </row>
    <row r="303" s="1" customFormat="1" ht="12.75">
      <c r="D303" s="4"/>
    </row>
    <row r="304" s="1" customFormat="1" ht="12.75">
      <c r="D304" s="4"/>
    </row>
    <row r="305" s="1" customFormat="1" ht="12.75">
      <c r="D305" s="4"/>
    </row>
    <row r="306" s="1" customFormat="1" ht="12.75">
      <c r="D306" s="4"/>
    </row>
    <row r="307" s="1" customFormat="1" ht="12.75">
      <c r="D307" s="4"/>
    </row>
    <row r="308" s="1" customFormat="1" ht="12.75">
      <c r="D308" s="4"/>
    </row>
    <row r="309" s="1" customFormat="1" ht="12.75">
      <c r="D309" s="4"/>
    </row>
    <row r="310" s="1" customFormat="1" ht="12.75">
      <c r="D310" s="4"/>
    </row>
    <row r="311" s="1" customFormat="1" ht="12.75">
      <c r="D311" s="4"/>
    </row>
    <row r="312" s="1" customFormat="1" ht="12.75">
      <c r="D312" s="4"/>
    </row>
    <row r="313" s="1" customFormat="1" ht="12.75">
      <c r="D313" s="4"/>
    </row>
    <row r="314" s="1" customFormat="1" ht="12.75">
      <c r="D314" s="4"/>
    </row>
    <row r="315" s="1" customFormat="1" ht="12.75">
      <c r="D315" s="4"/>
    </row>
    <row r="316" s="1" customFormat="1" ht="12.75">
      <c r="D316" s="4"/>
    </row>
    <row r="317" s="1" customFormat="1" ht="12.75">
      <c r="D317" s="4"/>
    </row>
    <row r="318" s="1" customFormat="1" ht="12.75">
      <c r="D318" s="4"/>
    </row>
    <row r="319" s="1" customFormat="1" ht="12.75">
      <c r="D319" s="4"/>
    </row>
    <row r="320" s="1" customFormat="1" ht="12.75">
      <c r="D320" s="4"/>
    </row>
    <row r="321" s="1" customFormat="1" ht="12.75">
      <c r="D321" s="4"/>
    </row>
    <row r="322" s="1" customFormat="1" ht="12.75">
      <c r="D322" s="4"/>
    </row>
    <row r="323" s="1" customFormat="1" ht="12.75">
      <c r="D323" s="4"/>
    </row>
    <row r="324" s="1" customFormat="1" ht="12.75">
      <c r="D324" s="4"/>
    </row>
    <row r="325" s="1" customFormat="1" ht="12.75">
      <c r="D325" s="4"/>
    </row>
    <row r="326" s="1" customFormat="1" ht="12.75">
      <c r="D326" s="4"/>
    </row>
    <row r="327" s="1" customFormat="1" ht="12.75">
      <c r="D327" s="4"/>
    </row>
    <row r="328" s="1" customFormat="1" ht="12.75">
      <c r="D328" s="4"/>
    </row>
    <row r="329" s="1" customFormat="1" ht="12.75">
      <c r="D329" s="4"/>
    </row>
    <row r="330" s="1" customFormat="1" ht="12.75">
      <c r="D330" s="4"/>
    </row>
    <row r="331" s="1" customFormat="1" ht="12.75">
      <c r="D331" s="4"/>
    </row>
    <row r="332" s="1" customFormat="1" ht="12.75">
      <c r="D332" s="4"/>
    </row>
    <row r="333" s="1" customFormat="1" ht="12.75">
      <c r="D333" s="4"/>
    </row>
    <row r="334" s="1" customFormat="1" ht="12.75">
      <c r="D334" s="4"/>
    </row>
    <row r="335" s="1" customFormat="1" ht="12.75">
      <c r="D335" s="4"/>
    </row>
    <row r="336" s="1" customFormat="1" ht="12.75">
      <c r="D336" s="4"/>
    </row>
    <row r="337" s="1" customFormat="1" ht="12.75">
      <c r="D337" s="4"/>
    </row>
    <row r="338" s="1" customFormat="1" ht="12.75">
      <c r="D338" s="4"/>
    </row>
    <row r="339" s="1" customFormat="1" ht="12.75">
      <c r="D339" s="4"/>
    </row>
    <row r="340" s="1" customFormat="1" ht="12.75">
      <c r="D340" s="4"/>
    </row>
    <row r="341" s="1" customFormat="1" ht="12.75">
      <c r="D341" s="4"/>
    </row>
  </sheetData>
  <sheetProtection/>
  <mergeCells count="2">
    <mergeCell ref="A2:H2"/>
    <mergeCell ref="A1:H1"/>
  </mergeCells>
  <printOptions horizontalCentered="1"/>
  <pageMargins left="0.1968503937007874" right="0.1968503937007874" top="0.4330708661417323" bottom="0.4330708661417323" header="0.31496062992125984" footer="0.31496062992125984"/>
  <pageSetup firstPageNumber="2" useFirstPageNumber="1" horizontalDpi="600" verticalDpi="6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7"/>
  <sheetViews>
    <sheetView zoomScalePageLayoutView="0" workbookViewId="0" topLeftCell="A1">
      <selection activeCell="K58" sqref="K58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12" hidden="1" customWidth="1"/>
    <col min="5" max="5" width="44.7109375" style="0" customWidth="1"/>
    <col min="6" max="6" width="13.574218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8.8515625" style="0" customWidth="1"/>
  </cols>
  <sheetData>
    <row r="1" spans="1:8" s="1" customFormat="1" ht="30" customHeight="1">
      <c r="A1" s="310" t="s">
        <v>99</v>
      </c>
      <c r="B1" s="315"/>
      <c r="C1" s="315"/>
      <c r="D1" s="315"/>
      <c r="E1" s="315"/>
      <c r="F1" s="311"/>
      <c r="G1" s="311"/>
      <c r="H1" s="311"/>
    </row>
    <row r="2" spans="1:10" s="1" customFormat="1" ht="27.75" customHeight="1">
      <c r="A2" s="43" t="s">
        <v>3</v>
      </c>
      <c r="B2" s="43" t="s">
        <v>2</v>
      </c>
      <c r="C2" s="43" t="s">
        <v>1</v>
      </c>
      <c r="D2" s="43" t="s">
        <v>4</v>
      </c>
      <c r="E2" s="44" t="s">
        <v>60</v>
      </c>
      <c r="F2" s="243" t="s">
        <v>220</v>
      </c>
      <c r="G2" s="244" t="s">
        <v>224</v>
      </c>
      <c r="H2" s="243" t="s">
        <v>225</v>
      </c>
      <c r="I2" s="142"/>
      <c r="J2" s="142"/>
    </row>
    <row r="3" spans="1:10" s="1" customFormat="1" ht="9.75" customHeight="1">
      <c r="A3" s="150"/>
      <c r="B3" s="150"/>
      <c r="C3" s="150"/>
      <c r="D3" s="150"/>
      <c r="E3" s="151"/>
      <c r="F3" s="152"/>
      <c r="G3" s="152"/>
      <c r="H3" s="152"/>
      <c r="I3" s="142"/>
      <c r="J3" s="142"/>
    </row>
    <row r="4" spans="1:10" s="1" customFormat="1" ht="14.25" customHeight="1">
      <c r="A4" s="278">
        <v>3</v>
      </c>
      <c r="B4" s="279"/>
      <c r="C4" s="279"/>
      <c r="D4" s="153"/>
      <c r="E4" s="154" t="s">
        <v>47</v>
      </c>
      <c r="F4" s="76">
        <f>F5+F13+F48+F57</f>
        <v>1375468000</v>
      </c>
      <c r="G4" s="76">
        <f>G5+G13+G48+G57</f>
        <v>182120000</v>
      </c>
      <c r="H4" s="229">
        <f>H5+H13+H48+H57</f>
        <v>1557588000</v>
      </c>
      <c r="I4" s="14"/>
      <c r="J4" s="14"/>
    </row>
    <row r="5" spans="1:10" s="1" customFormat="1" ht="13.5" customHeight="1">
      <c r="A5" s="280"/>
      <c r="B5" s="281">
        <v>31</v>
      </c>
      <c r="C5" s="281"/>
      <c r="D5" s="63"/>
      <c r="E5" s="64" t="s">
        <v>48</v>
      </c>
      <c r="F5" s="65">
        <f>F6+F8+F10</f>
        <v>91155000</v>
      </c>
      <c r="G5" s="65">
        <f>G6+G8+G10</f>
        <v>0</v>
      </c>
      <c r="H5" s="73">
        <f>H6+H8+H10</f>
        <v>91155000</v>
      </c>
      <c r="I5" s="2"/>
      <c r="J5" s="2"/>
    </row>
    <row r="6" spans="1:10" s="248" customFormat="1" ht="12.75">
      <c r="A6" s="282"/>
      <c r="B6" s="282"/>
      <c r="C6" s="282">
        <v>311</v>
      </c>
      <c r="D6" s="67"/>
      <c r="E6" s="68" t="s">
        <v>193</v>
      </c>
      <c r="F6" s="246">
        <f>SUM(F7:F7)</f>
        <v>76739000</v>
      </c>
      <c r="G6" s="246">
        <f>SUM(G7:G7)</f>
        <v>0</v>
      </c>
      <c r="H6" s="246">
        <f>SUM(H7:H7)</f>
        <v>76739000</v>
      </c>
      <c r="I6" s="247"/>
      <c r="J6" s="247"/>
    </row>
    <row r="7" spans="1:10" s="248" customFormat="1" ht="12.75" hidden="1">
      <c r="A7" s="282"/>
      <c r="B7" s="282"/>
      <c r="C7" s="282"/>
      <c r="D7" s="67">
        <v>3111</v>
      </c>
      <c r="E7" s="68" t="s">
        <v>226</v>
      </c>
      <c r="F7" s="86">
        <v>76739000</v>
      </c>
      <c r="G7" s="86">
        <f>H7-F7</f>
        <v>0</v>
      </c>
      <c r="H7" s="86">
        <v>76739000</v>
      </c>
      <c r="I7" s="249"/>
      <c r="J7" s="249"/>
    </row>
    <row r="8" spans="1:10" s="248" customFormat="1" ht="12.75">
      <c r="A8" s="282"/>
      <c r="B8" s="282"/>
      <c r="C8" s="282">
        <v>312</v>
      </c>
      <c r="D8" s="67"/>
      <c r="E8" s="68" t="s">
        <v>49</v>
      </c>
      <c r="F8" s="86">
        <f>F9</f>
        <v>2751650</v>
      </c>
      <c r="G8" s="86">
        <f>G9</f>
        <v>0</v>
      </c>
      <c r="H8" s="86">
        <f>H9</f>
        <v>2751650</v>
      </c>
      <c r="I8" s="249"/>
      <c r="J8" s="249"/>
    </row>
    <row r="9" spans="1:10" s="248" customFormat="1" ht="12.75" hidden="1">
      <c r="A9" s="282"/>
      <c r="B9" s="282"/>
      <c r="C9" s="282"/>
      <c r="D9" s="67">
        <v>3121</v>
      </c>
      <c r="E9" s="68" t="s">
        <v>227</v>
      </c>
      <c r="F9" s="86">
        <v>2751650</v>
      </c>
      <c r="G9" s="86">
        <f>H9-F9</f>
        <v>0</v>
      </c>
      <c r="H9" s="86">
        <v>2751650</v>
      </c>
      <c r="I9" s="250"/>
      <c r="J9" s="250"/>
    </row>
    <row r="10" spans="1:10" s="248" customFormat="1" ht="12.75">
      <c r="A10" s="282"/>
      <c r="B10" s="282"/>
      <c r="C10" s="282">
        <v>313</v>
      </c>
      <c r="D10" s="67"/>
      <c r="E10" s="68" t="s">
        <v>228</v>
      </c>
      <c r="F10" s="86">
        <f>F11+F12</f>
        <v>11664350</v>
      </c>
      <c r="G10" s="86">
        <f>G11+G12</f>
        <v>0</v>
      </c>
      <c r="H10" s="86">
        <f>H11+H12</f>
        <v>11664350</v>
      </c>
      <c r="I10" s="249"/>
      <c r="J10" s="249"/>
    </row>
    <row r="11" spans="1:10" s="18" customFormat="1" ht="12.75" hidden="1">
      <c r="A11" s="280"/>
      <c r="B11" s="283"/>
      <c r="C11" s="283"/>
      <c r="D11" s="67">
        <v>3132</v>
      </c>
      <c r="E11" s="68" t="s">
        <v>178</v>
      </c>
      <c r="F11" s="86">
        <v>10359800</v>
      </c>
      <c r="G11" s="86">
        <f>H11-F11</f>
        <v>0</v>
      </c>
      <c r="H11" s="86">
        <v>10359800</v>
      </c>
      <c r="I11" s="165"/>
      <c r="J11" s="165"/>
    </row>
    <row r="12" spans="1:10" s="18" customFormat="1" ht="12.75" hidden="1">
      <c r="A12" s="280"/>
      <c r="B12" s="283"/>
      <c r="C12" s="283"/>
      <c r="D12" s="67">
        <v>3133</v>
      </c>
      <c r="E12" s="68" t="s">
        <v>179</v>
      </c>
      <c r="F12" s="86">
        <v>1304550</v>
      </c>
      <c r="G12" s="86">
        <f>H12-F12</f>
        <v>0</v>
      </c>
      <c r="H12" s="86">
        <v>1304550</v>
      </c>
      <c r="I12" s="71"/>
      <c r="J12" s="71"/>
    </row>
    <row r="13" spans="1:10" s="18" customFormat="1" ht="13.5" customHeight="1">
      <c r="A13" s="280"/>
      <c r="B13" s="280">
        <v>32</v>
      </c>
      <c r="C13" s="283"/>
      <c r="D13" s="69"/>
      <c r="E13" s="166" t="s">
        <v>5</v>
      </c>
      <c r="F13" s="65">
        <f>F14+F18+F23+F41</f>
        <v>459603000</v>
      </c>
      <c r="G13" s="65">
        <f>G14+G18+G23+G41</f>
        <v>352120000</v>
      </c>
      <c r="H13" s="73">
        <f>H14+H18+H23+H41</f>
        <v>811723000</v>
      </c>
      <c r="I13" s="71"/>
      <c r="J13" s="71"/>
    </row>
    <row r="14" spans="1:10" s="92" customFormat="1" ht="12.75">
      <c r="A14" s="282"/>
      <c r="B14" s="282"/>
      <c r="C14" s="282">
        <v>321</v>
      </c>
      <c r="D14" s="67"/>
      <c r="E14" s="167" t="s">
        <v>8</v>
      </c>
      <c r="F14" s="246">
        <f>F15+F16+F17</f>
        <v>4254000</v>
      </c>
      <c r="G14" s="246">
        <f>G15+G16+G17</f>
        <v>0</v>
      </c>
      <c r="H14" s="246">
        <f>H15+H16+H17</f>
        <v>4254000</v>
      </c>
      <c r="I14" s="246"/>
      <c r="J14" s="246"/>
    </row>
    <row r="15" spans="1:10" s="92" customFormat="1" ht="12.75" hidden="1">
      <c r="A15" s="282"/>
      <c r="B15" s="282"/>
      <c r="C15" s="282"/>
      <c r="D15" s="67">
        <v>3211</v>
      </c>
      <c r="E15" s="167" t="s">
        <v>229</v>
      </c>
      <c r="F15" s="86">
        <v>1280000</v>
      </c>
      <c r="G15" s="86">
        <f>H15-F15</f>
        <v>0</v>
      </c>
      <c r="H15" s="86">
        <v>1280000</v>
      </c>
      <c r="I15" s="246"/>
      <c r="J15" s="246"/>
    </row>
    <row r="16" spans="1:10" s="92" customFormat="1" ht="12.75" hidden="1">
      <c r="A16" s="282"/>
      <c r="B16" s="282"/>
      <c r="C16" s="282"/>
      <c r="D16" s="67">
        <v>3212</v>
      </c>
      <c r="E16" s="167" t="s">
        <v>230</v>
      </c>
      <c r="F16" s="86">
        <v>2302000</v>
      </c>
      <c r="G16" s="86">
        <f>H16-F16</f>
        <v>0</v>
      </c>
      <c r="H16" s="86">
        <v>2302000</v>
      </c>
      <c r="I16" s="246"/>
      <c r="J16" s="246"/>
    </row>
    <row r="17" spans="1:10" s="92" customFormat="1" ht="12.75" hidden="1">
      <c r="A17" s="282"/>
      <c r="B17" s="282"/>
      <c r="C17" s="282"/>
      <c r="D17" s="170" t="s">
        <v>7</v>
      </c>
      <c r="E17" s="167" t="s">
        <v>231</v>
      </c>
      <c r="F17" s="86">
        <v>672000</v>
      </c>
      <c r="G17" s="86">
        <f>H17-F17</f>
        <v>0</v>
      </c>
      <c r="H17" s="86">
        <v>672000</v>
      </c>
      <c r="I17" s="251"/>
      <c r="J17" s="251"/>
    </row>
    <row r="18" spans="1:8" s="92" customFormat="1" ht="12.75">
      <c r="A18" s="282"/>
      <c r="B18" s="282"/>
      <c r="C18" s="282">
        <v>322</v>
      </c>
      <c r="D18" s="170"/>
      <c r="E18" s="171" t="s">
        <v>50</v>
      </c>
      <c r="F18" s="246">
        <f>SUM(F19:F22)</f>
        <v>13845000</v>
      </c>
      <c r="G18" s="246">
        <f>SUM(G19:G22)</f>
        <v>0</v>
      </c>
      <c r="H18" s="246">
        <f>SUM(H19:H22)</f>
        <v>13845000</v>
      </c>
    </row>
    <row r="19" spans="1:8" s="92" customFormat="1" ht="12.75" hidden="1">
      <c r="A19" s="282"/>
      <c r="B19" s="282"/>
      <c r="C19" s="282"/>
      <c r="D19" s="170">
        <v>3221</v>
      </c>
      <c r="E19" s="68" t="s">
        <v>74</v>
      </c>
      <c r="F19" s="86">
        <v>1950000</v>
      </c>
      <c r="G19" s="86">
        <f>H19-F19</f>
        <v>0</v>
      </c>
      <c r="H19" s="86">
        <v>1950000</v>
      </c>
    </row>
    <row r="20" spans="1:8" s="92" customFormat="1" ht="12.75" hidden="1">
      <c r="A20" s="282"/>
      <c r="B20" s="282"/>
      <c r="C20" s="282"/>
      <c r="D20" s="170">
        <v>3223</v>
      </c>
      <c r="E20" s="68" t="s">
        <v>232</v>
      </c>
      <c r="F20" s="86">
        <v>11145000</v>
      </c>
      <c r="G20" s="86">
        <f>H20-F20</f>
        <v>0</v>
      </c>
      <c r="H20" s="86">
        <v>11145000</v>
      </c>
    </row>
    <row r="21" spans="1:8" s="92" customFormat="1" ht="12.75" hidden="1">
      <c r="A21" s="282"/>
      <c r="B21" s="282"/>
      <c r="C21" s="282"/>
      <c r="D21" s="170" t="s">
        <v>9</v>
      </c>
      <c r="E21" s="171" t="s">
        <v>233</v>
      </c>
      <c r="F21" s="172">
        <v>410000</v>
      </c>
      <c r="G21" s="86">
        <f>H21-F21</f>
        <v>0</v>
      </c>
      <c r="H21" s="172">
        <v>410000</v>
      </c>
    </row>
    <row r="22" spans="1:8" s="92" customFormat="1" ht="12.75" hidden="1">
      <c r="A22" s="282"/>
      <c r="B22" s="282"/>
      <c r="C22" s="282"/>
      <c r="D22" s="170">
        <v>3227</v>
      </c>
      <c r="E22" s="68" t="s">
        <v>180</v>
      </c>
      <c r="F22" s="172">
        <v>340000</v>
      </c>
      <c r="G22" s="86">
        <f>H22-F22</f>
        <v>0</v>
      </c>
      <c r="H22" s="172">
        <v>340000</v>
      </c>
    </row>
    <row r="23" spans="1:8" s="92" customFormat="1" ht="12.75">
      <c r="A23" s="282"/>
      <c r="B23" s="282"/>
      <c r="C23" s="282">
        <v>323</v>
      </c>
      <c r="D23" s="252"/>
      <c r="E23" s="171" t="s">
        <v>10</v>
      </c>
      <c r="F23" s="246">
        <f>F24+F25+F31+F32+F33+F34+F35+F39+F40</f>
        <v>437861000</v>
      </c>
      <c r="G23" s="246">
        <f>G24+G25+G31+G32+G33+G34+G35+G39+G40</f>
        <v>352120000</v>
      </c>
      <c r="H23" s="246">
        <f>H24+H25+H31+H32+H33+H34+H35+H39+H40</f>
        <v>789981000</v>
      </c>
    </row>
    <row r="24" spans="1:8" s="92" customFormat="1" ht="12.75" hidden="1">
      <c r="A24" s="282"/>
      <c r="B24" s="282"/>
      <c r="C24" s="282"/>
      <c r="D24" s="67">
        <v>3231</v>
      </c>
      <c r="E24" s="68" t="s">
        <v>234</v>
      </c>
      <c r="F24" s="86">
        <v>4529000</v>
      </c>
      <c r="G24" s="86">
        <f>H24-F24</f>
        <v>0</v>
      </c>
      <c r="H24" s="109">
        <v>4529000</v>
      </c>
    </row>
    <row r="25" spans="1:8" s="92" customFormat="1" ht="12.75" hidden="1">
      <c r="A25" s="282"/>
      <c r="B25" s="282"/>
      <c r="C25" s="282"/>
      <c r="D25" s="67">
        <v>3232</v>
      </c>
      <c r="E25" s="171" t="s">
        <v>11</v>
      </c>
      <c r="F25" s="246">
        <f>SUM(F26:F30)</f>
        <v>408380000</v>
      </c>
      <c r="G25" s="246">
        <f>SUM(G26:G30)</f>
        <v>350000000</v>
      </c>
      <c r="H25" s="249">
        <f>SUM(H26:H30)</f>
        <v>758380000</v>
      </c>
    </row>
    <row r="26" spans="1:8" s="92" customFormat="1" ht="12.75" hidden="1">
      <c r="A26" s="282"/>
      <c r="B26" s="282"/>
      <c r="C26" s="282"/>
      <c r="D26" s="67"/>
      <c r="E26" s="68" t="s">
        <v>75</v>
      </c>
      <c r="F26" s="86">
        <v>390000000</v>
      </c>
      <c r="G26" s="86">
        <f aca="true" t="shared" si="0" ref="G26:G34">H26-F26</f>
        <v>-60000000</v>
      </c>
      <c r="H26" s="86">
        <v>330000000</v>
      </c>
    </row>
    <row r="27" spans="1:8" s="92" customFormat="1" ht="12.75" hidden="1">
      <c r="A27" s="282"/>
      <c r="B27" s="282"/>
      <c r="C27" s="282"/>
      <c r="D27" s="67"/>
      <c r="E27" s="68" t="s">
        <v>235</v>
      </c>
      <c r="F27" s="86">
        <v>1500000</v>
      </c>
      <c r="G27" s="86">
        <f t="shared" si="0"/>
        <v>0</v>
      </c>
      <c r="H27" s="86">
        <v>1500000</v>
      </c>
    </row>
    <row r="28" spans="1:8" s="92" customFormat="1" ht="12.75" hidden="1">
      <c r="A28" s="282"/>
      <c r="B28" s="282"/>
      <c r="C28" s="282"/>
      <c r="D28" s="67"/>
      <c r="E28" s="68" t="s">
        <v>236</v>
      </c>
      <c r="F28" s="86">
        <v>0</v>
      </c>
      <c r="G28" s="86">
        <f t="shared" si="0"/>
        <v>410000000</v>
      </c>
      <c r="H28" s="86">
        <v>410000000</v>
      </c>
    </row>
    <row r="29" spans="1:8" s="92" customFormat="1" ht="12.75" hidden="1">
      <c r="A29" s="282"/>
      <c r="B29" s="282"/>
      <c r="C29" s="282"/>
      <c r="D29" s="67"/>
      <c r="E29" s="68" t="s">
        <v>237</v>
      </c>
      <c r="F29" s="86"/>
      <c r="G29" s="86">
        <f t="shared" si="0"/>
        <v>0</v>
      </c>
      <c r="H29" s="86"/>
    </row>
    <row r="30" spans="1:8" s="92" customFormat="1" ht="12.75" hidden="1">
      <c r="A30" s="282"/>
      <c r="B30" s="282"/>
      <c r="C30" s="282"/>
      <c r="D30" s="67"/>
      <c r="E30" s="68" t="s">
        <v>76</v>
      </c>
      <c r="F30" s="86">
        <v>16880000</v>
      </c>
      <c r="G30" s="86">
        <f t="shared" si="0"/>
        <v>0</v>
      </c>
      <c r="H30" s="86">
        <v>16880000</v>
      </c>
    </row>
    <row r="31" spans="1:8" s="92" customFormat="1" ht="12.75" hidden="1">
      <c r="A31" s="282"/>
      <c r="B31" s="282"/>
      <c r="C31" s="282"/>
      <c r="D31" s="67">
        <v>3233</v>
      </c>
      <c r="E31" s="167" t="s">
        <v>77</v>
      </c>
      <c r="F31" s="86">
        <v>2200000</v>
      </c>
      <c r="G31" s="86">
        <f t="shared" si="0"/>
        <v>0</v>
      </c>
      <c r="H31" s="86">
        <v>2200000</v>
      </c>
    </row>
    <row r="32" spans="1:8" s="92" customFormat="1" ht="12.75" hidden="1">
      <c r="A32" s="282"/>
      <c r="B32" s="282"/>
      <c r="C32" s="282"/>
      <c r="D32" s="67">
        <v>3234</v>
      </c>
      <c r="E32" s="167" t="s">
        <v>78</v>
      </c>
      <c r="F32" s="86">
        <v>6095000</v>
      </c>
      <c r="G32" s="86">
        <f t="shared" si="0"/>
        <v>0</v>
      </c>
      <c r="H32" s="86">
        <v>6095000</v>
      </c>
    </row>
    <row r="33" spans="1:8" s="92" customFormat="1" ht="12.75" hidden="1">
      <c r="A33" s="282"/>
      <c r="B33" s="282"/>
      <c r="C33" s="282"/>
      <c r="D33" s="67">
        <v>3235</v>
      </c>
      <c r="E33" s="167" t="s">
        <v>238</v>
      </c>
      <c r="F33" s="86">
        <v>2700000</v>
      </c>
      <c r="G33" s="86">
        <f t="shared" si="0"/>
        <v>0</v>
      </c>
      <c r="H33" s="86">
        <v>2700000</v>
      </c>
    </row>
    <row r="34" spans="1:8" s="92" customFormat="1" ht="12.75" hidden="1">
      <c r="A34" s="282"/>
      <c r="B34" s="282"/>
      <c r="C34" s="282"/>
      <c r="D34" s="67">
        <v>3236</v>
      </c>
      <c r="E34" s="167" t="s">
        <v>79</v>
      </c>
      <c r="F34" s="86">
        <v>900000</v>
      </c>
      <c r="G34" s="86">
        <f t="shared" si="0"/>
        <v>0</v>
      </c>
      <c r="H34" s="86">
        <v>900000</v>
      </c>
    </row>
    <row r="35" spans="1:8" s="92" customFormat="1" ht="12.75" hidden="1">
      <c r="A35" s="282"/>
      <c r="B35" s="282"/>
      <c r="C35" s="282"/>
      <c r="D35" s="67">
        <v>3237</v>
      </c>
      <c r="E35" s="171" t="s">
        <v>80</v>
      </c>
      <c r="F35" s="246">
        <f>SUM(F36:F38)</f>
        <v>8850000</v>
      </c>
      <c r="G35" s="246">
        <f>SUM(G36:G38)</f>
        <v>2120000</v>
      </c>
      <c r="H35" s="249">
        <f>SUM(H36:H38)</f>
        <v>10970000</v>
      </c>
    </row>
    <row r="36" spans="1:8" s="92" customFormat="1" ht="12.75" hidden="1">
      <c r="A36" s="282"/>
      <c r="B36" s="282"/>
      <c r="C36" s="282"/>
      <c r="D36" s="67"/>
      <c r="E36" s="68" t="s">
        <v>239</v>
      </c>
      <c r="F36" s="86">
        <v>6000000</v>
      </c>
      <c r="G36" s="86">
        <f>H36-F36</f>
        <v>0</v>
      </c>
      <c r="H36" s="86">
        <v>6000000</v>
      </c>
    </row>
    <row r="37" spans="1:8" s="92" customFormat="1" ht="12.75" hidden="1">
      <c r="A37" s="282"/>
      <c r="B37" s="282"/>
      <c r="C37" s="282"/>
      <c r="D37" s="67"/>
      <c r="E37" s="68" t="s">
        <v>95</v>
      </c>
      <c r="F37" s="86">
        <v>2470000</v>
      </c>
      <c r="G37" s="86">
        <f>H37-F37</f>
        <v>2000000</v>
      </c>
      <c r="H37" s="86">
        <v>4470000</v>
      </c>
    </row>
    <row r="38" spans="1:8" s="92" customFormat="1" ht="12.75" hidden="1">
      <c r="A38" s="282"/>
      <c r="B38" s="282"/>
      <c r="C38" s="282"/>
      <c r="D38" s="67"/>
      <c r="E38" s="68" t="s">
        <v>240</v>
      </c>
      <c r="F38" s="86">
        <v>380000</v>
      </c>
      <c r="G38" s="86">
        <f>H38-F38</f>
        <v>120000</v>
      </c>
      <c r="H38" s="86">
        <v>500000</v>
      </c>
    </row>
    <row r="39" spans="1:8" s="92" customFormat="1" ht="12.75" hidden="1">
      <c r="A39" s="282"/>
      <c r="B39" s="282"/>
      <c r="C39" s="282"/>
      <c r="D39" s="67">
        <v>3238</v>
      </c>
      <c r="E39" s="171" t="s">
        <v>241</v>
      </c>
      <c r="F39" s="86"/>
      <c r="G39" s="86">
        <f>H39-F39</f>
        <v>0</v>
      </c>
      <c r="H39" s="86"/>
    </row>
    <row r="40" spans="1:8" s="92" customFormat="1" ht="13.5" customHeight="1" hidden="1">
      <c r="A40" s="282"/>
      <c r="B40" s="282"/>
      <c r="C40" s="282"/>
      <c r="D40" s="67">
        <v>3239</v>
      </c>
      <c r="E40" s="171" t="s">
        <v>81</v>
      </c>
      <c r="F40" s="86">
        <v>4207000</v>
      </c>
      <c r="G40" s="86">
        <f>H40-F40</f>
        <v>0</v>
      </c>
      <c r="H40" s="86">
        <v>4207000</v>
      </c>
    </row>
    <row r="41" spans="1:8" s="92" customFormat="1" ht="13.5" customHeight="1">
      <c r="A41" s="282"/>
      <c r="B41" s="282"/>
      <c r="C41" s="282">
        <v>329</v>
      </c>
      <c r="D41" s="67"/>
      <c r="E41" s="68" t="s">
        <v>52</v>
      </c>
      <c r="F41" s="246">
        <f>SUM(F42:F47)</f>
        <v>3643000</v>
      </c>
      <c r="G41" s="246">
        <f>SUM(G42:G47)</f>
        <v>0</v>
      </c>
      <c r="H41" s="249">
        <f>SUM(H42:H47)</f>
        <v>3643000</v>
      </c>
    </row>
    <row r="42" spans="1:8" s="18" customFormat="1" ht="15" customHeight="1" hidden="1">
      <c r="A42" s="283"/>
      <c r="B42" s="283"/>
      <c r="C42" s="283"/>
      <c r="D42" s="174">
        <v>3291</v>
      </c>
      <c r="E42" s="176" t="s">
        <v>82</v>
      </c>
      <c r="F42" s="77">
        <v>350000</v>
      </c>
      <c r="G42" s="86">
        <f aca="true" t="shared" si="1" ref="G42:G47">H42-F42</f>
        <v>0</v>
      </c>
      <c r="H42" s="77">
        <v>350000</v>
      </c>
    </row>
    <row r="43" spans="1:8" s="18" customFormat="1" ht="13.5" customHeight="1" hidden="1">
      <c r="A43" s="283"/>
      <c r="B43" s="283"/>
      <c r="C43" s="283"/>
      <c r="D43" s="174">
        <v>3292</v>
      </c>
      <c r="E43" s="74" t="s">
        <v>83</v>
      </c>
      <c r="F43" s="77">
        <v>940000</v>
      </c>
      <c r="G43" s="86">
        <f t="shared" si="1"/>
        <v>0</v>
      </c>
      <c r="H43" s="77">
        <v>940000</v>
      </c>
    </row>
    <row r="44" spans="1:8" s="18" customFormat="1" ht="13.5" customHeight="1" hidden="1">
      <c r="A44" s="283"/>
      <c r="B44" s="283"/>
      <c r="C44" s="283"/>
      <c r="D44" s="174">
        <v>3293</v>
      </c>
      <c r="E44" s="74" t="s">
        <v>84</v>
      </c>
      <c r="F44" s="77">
        <v>350000</v>
      </c>
      <c r="G44" s="86">
        <f t="shared" si="1"/>
        <v>0</v>
      </c>
      <c r="H44" s="77">
        <v>350000</v>
      </c>
    </row>
    <row r="45" spans="1:8" s="18" customFormat="1" ht="13.5" customHeight="1" hidden="1">
      <c r="A45" s="283"/>
      <c r="B45" s="283"/>
      <c r="C45" s="283"/>
      <c r="D45" s="174">
        <v>3294</v>
      </c>
      <c r="E45" s="74" t="s">
        <v>85</v>
      </c>
      <c r="F45" s="77">
        <v>236000</v>
      </c>
      <c r="G45" s="86">
        <f t="shared" si="1"/>
        <v>0</v>
      </c>
      <c r="H45" s="77">
        <v>236000</v>
      </c>
    </row>
    <row r="46" spans="1:8" s="18" customFormat="1" ht="13.5" customHeight="1" hidden="1">
      <c r="A46" s="283"/>
      <c r="B46" s="283"/>
      <c r="C46" s="283"/>
      <c r="D46" s="174">
        <v>3295</v>
      </c>
      <c r="E46" s="74" t="s">
        <v>181</v>
      </c>
      <c r="F46" s="77">
        <v>410000</v>
      </c>
      <c r="G46" s="86">
        <f t="shared" si="1"/>
        <v>0</v>
      </c>
      <c r="H46" s="77">
        <v>410000</v>
      </c>
    </row>
    <row r="47" spans="1:8" s="18" customFormat="1" ht="13.5" customHeight="1" hidden="1">
      <c r="A47" s="283"/>
      <c r="B47" s="283"/>
      <c r="C47" s="283"/>
      <c r="D47" s="174">
        <v>3299</v>
      </c>
      <c r="E47" s="68" t="s">
        <v>86</v>
      </c>
      <c r="F47" s="77">
        <v>1357000</v>
      </c>
      <c r="G47" s="86">
        <f t="shared" si="1"/>
        <v>0</v>
      </c>
      <c r="H47" s="77">
        <v>1357000</v>
      </c>
    </row>
    <row r="48" spans="1:8" s="18" customFormat="1" ht="13.5" customHeight="1">
      <c r="A48" s="283"/>
      <c r="B48" s="280">
        <v>34</v>
      </c>
      <c r="C48" s="283"/>
      <c r="D48" s="173"/>
      <c r="E48" s="166" t="s">
        <v>12</v>
      </c>
      <c r="F48" s="65">
        <f>F49+F53</f>
        <v>572810000</v>
      </c>
      <c r="G48" s="65">
        <f>G49+G53</f>
        <v>-50000000</v>
      </c>
      <c r="H48" s="73">
        <f>H49+H53</f>
        <v>522810000</v>
      </c>
    </row>
    <row r="49" spans="1:8" s="92" customFormat="1" ht="13.5" customHeight="1">
      <c r="A49" s="282"/>
      <c r="B49" s="282"/>
      <c r="C49" s="282">
        <v>342</v>
      </c>
      <c r="D49" s="252"/>
      <c r="E49" s="171" t="s">
        <v>194</v>
      </c>
      <c r="F49" s="246">
        <f>F50</f>
        <v>518500000</v>
      </c>
      <c r="G49" s="246">
        <f>G50</f>
        <v>-50000000</v>
      </c>
      <c r="H49" s="246">
        <f>H50</f>
        <v>468500000</v>
      </c>
    </row>
    <row r="50" spans="1:8" s="92" customFormat="1" ht="26.25" customHeight="1" hidden="1">
      <c r="A50" s="282"/>
      <c r="B50" s="282"/>
      <c r="C50" s="282"/>
      <c r="D50" s="170" t="s">
        <v>51</v>
      </c>
      <c r="E50" s="254" t="s">
        <v>242</v>
      </c>
      <c r="F50" s="246">
        <f>F51+F52</f>
        <v>518500000</v>
      </c>
      <c r="G50" s="246">
        <f>G51+G52</f>
        <v>-50000000</v>
      </c>
      <c r="H50" s="246">
        <f>H51+H52</f>
        <v>468500000</v>
      </c>
    </row>
    <row r="51" spans="1:8" s="92" customFormat="1" ht="13.5" customHeight="1" hidden="1">
      <c r="A51" s="282"/>
      <c r="B51" s="282"/>
      <c r="C51" s="282"/>
      <c r="D51" s="170"/>
      <c r="E51" s="255" t="s">
        <v>243</v>
      </c>
      <c r="F51" s="86">
        <v>472500000</v>
      </c>
      <c r="G51" s="86">
        <f>H51-F51</f>
        <v>-50000000</v>
      </c>
      <c r="H51" s="86">
        <v>422500000</v>
      </c>
    </row>
    <row r="52" spans="1:8" s="92" customFormat="1" ht="13.5" customHeight="1" hidden="1">
      <c r="A52" s="282"/>
      <c r="B52" s="282"/>
      <c r="C52" s="282"/>
      <c r="D52" s="170"/>
      <c r="E52" s="255" t="s">
        <v>244</v>
      </c>
      <c r="F52" s="86">
        <v>46000000</v>
      </c>
      <c r="G52" s="86">
        <f>H52-F52</f>
        <v>0</v>
      </c>
      <c r="H52" s="86">
        <v>46000000</v>
      </c>
    </row>
    <row r="53" spans="1:8" s="92" customFormat="1" ht="13.5" customHeight="1">
      <c r="A53" s="282"/>
      <c r="B53" s="282"/>
      <c r="C53" s="282">
        <v>343</v>
      </c>
      <c r="D53" s="67"/>
      <c r="E53" s="68" t="s">
        <v>61</v>
      </c>
      <c r="F53" s="246">
        <f>SUM(F54:F56)</f>
        <v>54310000</v>
      </c>
      <c r="G53" s="246">
        <f>SUM(G54:G56)</f>
        <v>0</v>
      </c>
      <c r="H53" s="246">
        <f>SUM(H54:H56)</f>
        <v>54310000</v>
      </c>
    </row>
    <row r="54" spans="1:8" s="18" customFormat="1" ht="13.5" customHeight="1" hidden="1">
      <c r="A54" s="283"/>
      <c r="B54" s="283"/>
      <c r="C54" s="283"/>
      <c r="D54" s="72">
        <v>3431</v>
      </c>
      <c r="E54" s="176" t="s">
        <v>87</v>
      </c>
      <c r="F54" s="77">
        <v>310000</v>
      </c>
      <c r="G54" s="86">
        <f>H54-F54</f>
        <v>0</v>
      </c>
      <c r="H54" s="77">
        <v>310000</v>
      </c>
    </row>
    <row r="55" spans="1:8" s="18" customFormat="1" ht="13.5" customHeight="1" hidden="1">
      <c r="A55" s="283"/>
      <c r="B55" s="283"/>
      <c r="C55" s="283"/>
      <c r="D55" s="72">
        <v>3433</v>
      </c>
      <c r="E55" s="176" t="s">
        <v>88</v>
      </c>
      <c r="F55" s="77">
        <v>14000000</v>
      </c>
      <c r="G55" s="86">
        <f>H55-F55</f>
        <v>0</v>
      </c>
      <c r="H55" s="77">
        <v>14000000</v>
      </c>
    </row>
    <row r="56" spans="1:8" s="18" customFormat="1" ht="13.5" customHeight="1" hidden="1">
      <c r="A56" s="283"/>
      <c r="B56" s="283"/>
      <c r="C56" s="283"/>
      <c r="D56" s="72">
        <v>3434</v>
      </c>
      <c r="E56" s="176" t="s">
        <v>89</v>
      </c>
      <c r="F56" s="77">
        <v>40000000</v>
      </c>
      <c r="G56" s="86">
        <f>H56-F56</f>
        <v>0</v>
      </c>
      <c r="H56" s="77">
        <v>40000000</v>
      </c>
    </row>
    <row r="57" spans="1:8" s="18" customFormat="1" ht="13.5" customHeight="1">
      <c r="A57" s="283"/>
      <c r="B57" s="281">
        <v>38</v>
      </c>
      <c r="C57" s="283"/>
      <c r="D57" s="173"/>
      <c r="E57" s="177" t="s">
        <v>53</v>
      </c>
      <c r="F57" s="73">
        <f>F58+F60</f>
        <v>251900000</v>
      </c>
      <c r="G57" s="73">
        <f>G58+G60</f>
        <v>-120000000</v>
      </c>
      <c r="H57" s="73">
        <f>H58+H60</f>
        <v>131900000</v>
      </c>
    </row>
    <row r="58" spans="1:8" s="258" customFormat="1" ht="13.5" customHeight="1">
      <c r="A58" s="284"/>
      <c r="B58" s="284"/>
      <c r="C58" s="285">
        <v>382</v>
      </c>
      <c r="D58" s="256"/>
      <c r="E58" s="257" t="s">
        <v>65</v>
      </c>
      <c r="F58" s="86">
        <f>F59</f>
        <v>240000000</v>
      </c>
      <c r="G58" s="86">
        <f>G59</f>
        <v>-120000000</v>
      </c>
      <c r="H58" s="86">
        <f>H59</f>
        <v>120000000</v>
      </c>
    </row>
    <row r="59" spans="1:8" s="258" customFormat="1" ht="13.5" customHeight="1" hidden="1">
      <c r="A59" s="284"/>
      <c r="B59" s="284"/>
      <c r="C59" s="285"/>
      <c r="D59" s="259">
        <v>3821</v>
      </c>
      <c r="E59" s="257" t="s">
        <v>64</v>
      </c>
      <c r="F59" s="86">
        <v>240000000</v>
      </c>
      <c r="G59" s="86">
        <f>H59-F59</f>
        <v>-120000000</v>
      </c>
      <c r="H59" s="109">
        <v>120000000</v>
      </c>
    </row>
    <row r="60" spans="1:8" s="92" customFormat="1" ht="13.5" customHeight="1">
      <c r="A60" s="282"/>
      <c r="B60" s="282"/>
      <c r="C60" s="282">
        <v>383</v>
      </c>
      <c r="D60" s="252"/>
      <c r="E60" s="167" t="s">
        <v>54</v>
      </c>
      <c r="F60" s="246">
        <f>SUM(F61:F61)</f>
        <v>11900000</v>
      </c>
      <c r="G60" s="246">
        <f>SUM(G61:G61)</f>
        <v>0</v>
      </c>
      <c r="H60" s="246">
        <f>SUM(H61:H61)</f>
        <v>11900000</v>
      </c>
    </row>
    <row r="61" spans="1:8" s="18" customFormat="1" ht="13.5" customHeight="1" hidden="1">
      <c r="A61" s="283"/>
      <c r="B61" s="283"/>
      <c r="C61" s="283"/>
      <c r="D61" s="67">
        <v>3831</v>
      </c>
      <c r="E61" s="167" t="s">
        <v>90</v>
      </c>
      <c r="F61" s="77">
        <v>11900000</v>
      </c>
      <c r="G61" s="86">
        <f>H61-F61</f>
        <v>0</v>
      </c>
      <c r="H61" s="77">
        <v>11900000</v>
      </c>
    </row>
    <row r="62" spans="1:8" s="18" customFormat="1" ht="24" customHeight="1">
      <c r="A62" s="278">
        <v>4</v>
      </c>
      <c r="B62" s="279"/>
      <c r="C62" s="279"/>
      <c r="D62" s="153"/>
      <c r="E62" s="154" t="s">
        <v>55</v>
      </c>
      <c r="F62" s="76">
        <f>F63+F68</f>
        <v>2272900000</v>
      </c>
      <c r="G62" s="76">
        <f>G63+G68</f>
        <v>-812120000</v>
      </c>
      <c r="H62" s="229">
        <f>H63+H68</f>
        <v>1460780000</v>
      </c>
    </row>
    <row r="63" spans="1:8" s="18" customFormat="1" ht="13.5" customHeight="1">
      <c r="A63" s="283"/>
      <c r="B63" s="280">
        <v>41</v>
      </c>
      <c r="C63" s="280"/>
      <c r="D63" s="178"/>
      <c r="E63" s="169" t="s">
        <v>13</v>
      </c>
      <c r="F63" s="65">
        <f>F64+F66</f>
        <v>148100000</v>
      </c>
      <c r="G63" s="65">
        <f>G64+G66</f>
        <v>0</v>
      </c>
      <c r="H63" s="65">
        <f>H64+H66</f>
        <v>148100000</v>
      </c>
    </row>
    <row r="64" spans="1:8" s="92" customFormat="1" ht="13.5" customHeight="1">
      <c r="A64" s="282"/>
      <c r="B64" s="282"/>
      <c r="C64" s="282">
        <v>411</v>
      </c>
      <c r="D64" s="252"/>
      <c r="E64" s="167" t="s">
        <v>96</v>
      </c>
      <c r="F64" s="246">
        <f>F65</f>
        <v>146100000</v>
      </c>
      <c r="G64" s="246">
        <f>G65</f>
        <v>0</v>
      </c>
      <c r="H64" s="246">
        <f>H65</f>
        <v>146100000</v>
      </c>
    </row>
    <row r="65" spans="1:8" s="92" customFormat="1" ht="13.5" customHeight="1" hidden="1">
      <c r="A65" s="282"/>
      <c r="B65" s="282"/>
      <c r="C65" s="282"/>
      <c r="D65" s="67">
        <v>4111</v>
      </c>
      <c r="E65" s="68" t="s">
        <v>45</v>
      </c>
      <c r="F65" s="86">
        <v>146100000</v>
      </c>
      <c r="G65" s="86">
        <f>H65-F65</f>
        <v>0</v>
      </c>
      <c r="H65" s="86">
        <v>146100000</v>
      </c>
    </row>
    <row r="66" spans="1:8" s="92" customFormat="1" ht="13.5" customHeight="1">
      <c r="A66" s="282"/>
      <c r="B66" s="282"/>
      <c r="C66" s="282">
        <v>412</v>
      </c>
      <c r="D66" s="252"/>
      <c r="E66" s="167" t="s">
        <v>56</v>
      </c>
      <c r="F66" s="86">
        <f>SUM(F67:F67)</f>
        <v>2000000</v>
      </c>
      <c r="G66" s="86">
        <f>SUM(G67:G67)</f>
        <v>0</v>
      </c>
      <c r="H66" s="86">
        <f>SUM(H67:H67)</f>
        <v>2000000</v>
      </c>
    </row>
    <row r="67" spans="1:8" s="18" customFormat="1" ht="13.5" customHeight="1" hidden="1">
      <c r="A67" s="283"/>
      <c r="B67" s="280"/>
      <c r="C67" s="280"/>
      <c r="D67" s="168" t="s">
        <v>14</v>
      </c>
      <c r="E67" s="70" t="s">
        <v>91</v>
      </c>
      <c r="F67" s="77">
        <v>2000000</v>
      </c>
      <c r="G67" s="86">
        <f>H67-F67</f>
        <v>0</v>
      </c>
      <c r="H67" s="77">
        <v>2000000</v>
      </c>
    </row>
    <row r="68" spans="1:8" s="18" customFormat="1" ht="12.75">
      <c r="A68" s="283"/>
      <c r="B68" s="280">
        <v>42</v>
      </c>
      <c r="C68" s="283"/>
      <c r="D68" s="173"/>
      <c r="E68" s="169" t="s">
        <v>15</v>
      </c>
      <c r="F68" s="65">
        <f>F69+F73+F78+F80</f>
        <v>2124800000</v>
      </c>
      <c r="G68" s="65">
        <f>G69+G73+G78+G80</f>
        <v>-812120000</v>
      </c>
      <c r="H68" s="73">
        <f>H69+H73+H78+H80</f>
        <v>1312680000</v>
      </c>
    </row>
    <row r="69" spans="1:8" s="92" customFormat="1" ht="12.75">
      <c r="A69" s="282"/>
      <c r="B69" s="282"/>
      <c r="C69" s="282">
        <v>421</v>
      </c>
      <c r="D69" s="252"/>
      <c r="E69" s="167" t="s">
        <v>16</v>
      </c>
      <c r="F69" s="246">
        <f>F70+F71+F72</f>
        <v>2103050000</v>
      </c>
      <c r="G69" s="246">
        <f>G70+G71+G72</f>
        <v>-832120000</v>
      </c>
      <c r="H69" s="246">
        <f>H70+H71+H72</f>
        <v>1270930000</v>
      </c>
    </row>
    <row r="70" spans="1:8" s="92" customFormat="1" ht="12.75" hidden="1">
      <c r="A70" s="282"/>
      <c r="B70" s="282"/>
      <c r="C70" s="282"/>
      <c r="D70" s="170" t="s">
        <v>17</v>
      </c>
      <c r="E70" s="171" t="s">
        <v>245</v>
      </c>
      <c r="F70" s="86">
        <v>4000000</v>
      </c>
      <c r="G70" s="86">
        <f>H70-F70</f>
        <v>0</v>
      </c>
      <c r="H70" s="86">
        <v>4000000</v>
      </c>
    </row>
    <row r="71" spans="1:8" s="92" customFormat="1" ht="12.75" hidden="1">
      <c r="A71" s="282"/>
      <c r="B71" s="282"/>
      <c r="C71" s="282"/>
      <c r="D71" s="170" t="s">
        <v>18</v>
      </c>
      <c r="E71" s="171" t="s">
        <v>246</v>
      </c>
      <c r="F71" s="109">
        <v>2089500000</v>
      </c>
      <c r="G71" s="86">
        <f>H71-F71</f>
        <v>-832120000</v>
      </c>
      <c r="H71" s="109">
        <v>1257380000</v>
      </c>
    </row>
    <row r="72" spans="1:8" s="92" customFormat="1" ht="12.75" hidden="1">
      <c r="A72" s="282"/>
      <c r="B72" s="282"/>
      <c r="C72" s="282"/>
      <c r="D72" s="170" t="s">
        <v>20</v>
      </c>
      <c r="E72" s="171" t="s">
        <v>92</v>
      </c>
      <c r="F72" s="86">
        <v>9550000</v>
      </c>
      <c r="G72" s="86">
        <f>H72-F72</f>
        <v>0</v>
      </c>
      <c r="H72" s="86">
        <v>9550000</v>
      </c>
    </row>
    <row r="73" spans="1:8" s="92" customFormat="1" ht="12.75">
      <c r="A73" s="282"/>
      <c r="B73" s="282"/>
      <c r="C73" s="282">
        <v>422</v>
      </c>
      <c r="D73" s="252"/>
      <c r="E73" s="167" t="s">
        <v>23</v>
      </c>
      <c r="F73" s="246">
        <f>SUM(F74:F77)</f>
        <v>6850000</v>
      </c>
      <c r="G73" s="246">
        <f>SUM(G74:G77)</f>
        <v>19500000</v>
      </c>
      <c r="H73" s="246">
        <f>SUM(H74:H77)</f>
        <v>26350000</v>
      </c>
    </row>
    <row r="74" spans="1:8" s="92" customFormat="1" ht="12.75" hidden="1">
      <c r="A74" s="282"/>
      <c r="B74" s="282"/>
      <c r="C74" s="282"/>
      <c r="D74" s="260" t="s">
        <v>21</v>
      </c>
      <c r="E74" s="261" t="s">
        <v>247</v>
      </c>
      <c r="F74" s="86">
        <v>2950000</v>
      </c>
      <c r="G74" s="86">
        <f>H74-F74</f>
        <v>-500000</v>
      </c>
      <c r="H74" s="86">
        <v>2450000</v>
      </c>
    </row>
    <row r="75" spans="1:8" s="92" customFormat="1" ht="12.75" hidden="1">
      <c r="A75" s="282"/>
      <c r="B75" s="282"/>
      <c r="C75" s="282"/>
      <c r="D75" s="170" t="s">
        <v>22</v>
      </c>
      <c r="E75" s="171" t="s">
        <v>248</v>
      </c>
      <c r="F75" s="86">
        <v>100000</v>
      </c>
      <c r="G75" s="86">
        <f>H75-F75</f>
        <v>0</v>
      </c>
      <c r="H75" s="86">
        <v>100000</v>
      </c>
    </row>
    <row r="76" spans="1:8" s="92" customFormat="1" ht="12.75" hidden="1">
      <c r="A76" s="282"/>
      <c r="B76" s="282"/>
      <c r="C76" s="282"/>
      <c r="D76" s="67">
        <v>4223</v>
      </c>
      <c r="E76" s="167" t="s">
        <v>249</v>
      </c>
      <c r="F76" s="86">
        <v>200000</v>
      </c>
      <c r="G76" s="86">
        <f>H76-F76</f>
        <v>0</v>
      </c>
      <c r="H76" s="86">
        <v>200000</v>
      </c>
    </row>
    <row r="77" spans="1:8" s="92" customFormat="1" ht="12.75" hidden="1">
      <c r="A77" s="282"/>
      <c r="B77" s="282"/>
      <c r="C77" s="282"/>
      <c r="D77" s="170" t="s">
        <v>24</v>
      </c>
      <c r="E77" s="261" t="s">
        <v>93</v>
      </c>
      <c r="F77" s="86">
        <v>3600000</v>
      </c>
      <c r="G77" s="86">
        <f>H77-F77</f>
        <v>20000000</v>
      </c>
      <c r="H77" s="86">
        <v>23600000</v>
      </c>
    </row>
    <row r="78" spans="1:8" s="92" customFormat="1" ht="12.75">
      <c r="A78" s="282"/>
      <c r="B78" s="282"/>
      <c r="C78" s="282">
        <v>423</v>
      </c>
      <c r="D78" s="252"/>
      <c r="E78" s="167" t="s">
        <v>25</v>
      </c>
      <c r="F78" s="86">
        <f>F79</f>
        <v>2000000</v>
      </c>
      <c r="G78" s="86">
        <f>G79</f>
        <v>0</v>
      </c>
      <c r="H78" s="86">
        <f>H79</f>
        <v>2000000</v>
      </c>
    </row>
    <row r="79" spans="1:8" s="92" customFormat="1" ht="12.75" hidden="1">
      <c r="A79" s="282"/>
      <c r="B79" s="282"/>
      <c r="C79" s="282"/>
      <c r="D79" s="170" t="s">
        <v>26</v>
      </c>
      <c r="E79" s="171" t="s">
        <v>250</v>
      </c>
      <c r="F79" s="86">
        <v>2000000</v>
      </c>
      <c r="G79" s="86">
        <f>H79-F79</f>
        <v>0</v>
      </c>
      <c r="H79" s="86">
        <v>2000000</v>
      </c>
    </row>
    <row r="80" spans="1:8" s="92" customFormat="1" ht="12.75">
      <c r="A80" s="282"/>
      <c r="B80" s="282"/>
      <c r="C80" s="282">
        <v>426</v>
      </c>
      <c r="D80" s="262"/>
      <c r="E80" s="261" t="s">
        <v>27</v>
      </c>
      <c r="F80" s="86">
        <f>F81</f>
        <v>12900000</v>
      </c>
      <c r="G80" s="86">
        <f>G81</f>
        <v>500000</v>
      </c>
      <c r="H80" s="86">
        <f>H81</f>
        <v>13400000</v>
      </c>
    </row>
    <row r="81" spans="1:8" s="18" customFormat="1" ht="12.75" hidden="1">
      <c r="A81" s="66"/>
      <c r="B81" s="66"/>
      <c r="C81" s="62"/>
      <c r="D81" s="168" t="s">
        <v>57</v>
      </c>
      <c r="E81" s="70" t="s">
        <v>94</v>
      </c>
      <c r="F81" s="86">
        <v>12900000</v>
      </c>
      <c r="G81" s="86">
        <f>H81-F81</f>
        <v>500000</v>
      </c>
      <c r="H81" s="86">
        <v>13400000</v>
      </c>
    </row>
    <row r="82" spans="1:8" s="18" customFormat="1" ht="11.25" customHeight="1">
      <c r="A82" s="66"/>
      <c r="B82" s="66"/>
      <c r="C82" s="66"/>
      <c r="D82" s="179"/>
      <c r="E82" s="180"/>
      <c r="F82" s="71"/>
      <c r="G82" s="71"/>
      <c r="H82" s="71"/>
    </row>
    <row r="83" spans="1:4" s="18" customFormat="1" ht="12.75">
      <c r="A83" s="66"/>
      <c r="B83" s="66"/>
      <c r="C83" s="66"/>
      <c r="D83" s="66"/>
    </row>
    <row r="84" spans="1:4" s="1" customFormat="1" ht="12.75">
      <c r="A84" s="11"/>
      <c r="B84" s="11"/>
      <c r="C84" s="11"/>
      <c r="D84" s="11"/>
    </row>
    <row r="85" spans="1:4" s="1" customFormat="1" ht="12.75">
      <c r="A85" s="11"/>
      <c r="B85" s="11"/>
      <c r="C85" s="11"/>
      <c r="D85" s="11"/>
    </row>
    <row r="86" spans="1:4" s="1" customFormat="1" ht="12.75">
      <c r="A86" s="11"/>
      <c r="B86" s="11"/>
      <c r="C86" s="11"/>
      <c r="D86" s="11"/>
    </row>
    <row r="87" spans="1:4" s="1" customFormat="1" ht="12.75">
      <c r="A87" s="11"/>
      <c r="B87" s="11"/>
      <c r="C87" s="11"/>
      <c r="D87" s="11"/>
    </row>
    <row r="88" spans="1:8" s="1" customFormat="1" ht="12.75" hidden="1">
      <c r="A88" s="11"/>
      <c r="B88" s="11"/>
      <c r="C88" s="11"/>
      <c r="D88" s="11"/>
      <c r="E88" s="1" t="s">
        <v>214</v>
      </c>
      <c r="F88" s="2">
        <f>F5+F16</f>
        <v>93457000</v>
      </c>
      <c r="G88" s="2"/>
      <c r="H88" s="2">
        <f>H5+H16</f>
        <v>93457000</v>
      </c>
    </row>
    <row r="89" spans="1:8" s="1" customFormat="1" ht="12.75" hidden="1">
      <c r="A89" s="11"/>
      <c r="B89" s="11"/>
      <c r="C89" s="11"/>
      <c r="D89" s="11"/>
      <c r="E89" s="1" t="s">
        <v>215</v>
      </c>
      <c r="F89" s="2" t="e">
        <f>F49+#REF!+F55+F56</f>
        <v>#REF!</v>
      </c>
      <c r="G89" s="2"/>
      <c r="H89" s="2" t="e">
        <f>H49+#REF!+H55+H56</f>
        <v>#REF!</v>
      </c>
    </row>
    <row r="90" spans="1:8" s="1" customFormat="1" ht="12.75" hidden="1">
      <c r="A90" s="11"/>
      <c r="B90" s="11"/>
      <c r="C90" s="11"/>
      <c r="D90" s="11"/>
      <c r="E90" s="1" t="s">
        <v>216</v>
      </c>
      <c r="F90" s="2">
        <v>25250000</v>
      </c>
      <c r="G90" s="2"/>
      <c r="H90" s="2">
        <f>H67+H70+H72+H73+H78+H80</f>
        <v>57300000</v>
      </c>
    </row>
    <row r="91" spans="1:4" s="1" customFormat="1" ht="12.75" hidden="1">
      <c r="A91" s="11"/>
      <c r="B91" s="11"/>
      <c r="C91" s="11"/>
      <c r="D91" s="11"/>
    </row>
    <row r="92" spans="1:4" s="1" customFormat="1" ht="12.75" hidden="1">
      <c r="A92" s="11"/>
      <c r="B92" s="11"/>
      <c r="C92" s="11"/>
      <c r="D92" s="11"/>
    </row>
    <row r="93" spans="1:4" s="1" customFormat="1" ht="12.75">
      <c r="A93" s="11"/>
      <c r="B93" s="11"/>
      <c r="C93" s="11"/>
      <c r="D93" s="11"/>
    </row>
    <row r="94" spans="1:4" s="1" customFormat="1" ht="12.75">
      <c r="A94" s="11"/>
      <c r="B94" s="11"/>
      <c r="C94" s="11"/>
      <c r="D94" s="11"/>
    </row>
    <row r="95" spans="1:8" s="1" customFormat="1" ht="12.75">
      <c r="A95" s="11"/>
      <c r="B95" s="11"/>
      <c r="C95" s="11"/>
      <c r="D95" s="11"/>
      <c r="H95" s="227"/>
    </row>
    <row r="96" spans="1:8" s="1" customFormat="1" ht="12.75">
      <c r="A96" s="11"/>
      <c r="B96" s="11"/>
      <c r="C96" s="11"/>
      <c r="D96" s="11"/>
      <c r="H96" s="227"/>
    </row>
    <row r="97" spans="1:8" s="1" customFormat="1" ht="12.75">
      <c r="A97" s="11"/>
      <c r="B97" s="11"/>
      <c r="C97" s="11"/>
      <c r="D97" s="11"/>
      <c r="H97" s="227"/>
    </row>
    <row r="98" spans="1:8" s="1" customFormat="1" ht="12.75">
      <c r="A98" s="11"/>
      <c r="B98" s="11"/>
      <c r="C98" s="11"/>
      <c r="D98" s="11"/>
      <c r="H98" s="227"/>
    </row>
    <row r="99" spans="1:8" s="1" customFormat="1" ht="12.75">
      <c r="A99" s="11"/>
      <c r="B99" s="11"/>
      <c r="C99" s="11"/>
      <c r="D99" s="11"/>
      <c r="H99" s="227"/>
    </row>
    <row r="100" spans="1:9" s="1" customFormat="1" ht="12.75">
      <c r="A100" s="11"/>
      <c r="B100" s="11"/>
      <c r="C100" s="11"/>
      <c r="D100" s="11"/>
      <c r="H100" s="227"/>
      <c r="I100" s="228"/>
    </row>
    <row r="101" spans="1:4" s="1" customFormat="1" ht="12.75">
      <c r="A101" s="11"/>
      <c r="B101" s="11"/>
      <c r="C101" s="11"/>
      <c r="D101" s="11"/>
    </row>
    <row r="102" spans="1:4" s="1" customFormat="1" ht="12.75">
      <c r="A102" s="11"/>
      <c r="B102" s="11"/>
      <c r="C102" s="11"/>
      <c r="D102" s="11"/>
    </row>
    <row r="103" spans="1:4" s="1" customFormat="1" ht="12.75">
      <c r="A103" s="11"/>
      <c r="B103" s="11"/>
      <c r="C103" s="11"/>
      <c r="D103" s="11"/>
    </row>
    <row r="104" spans="1:4" s="1" customFormat="1" ht="12.75">
      <c r="A104" s="11"/>
      <c r="B104" s="11"/>
      <c r="C104" s="11"/>
      <c r="D104" s="11"/>
    </row>
    <row r="105" spans="1:4" s="1" customFormat="1" ht="12.75">
      <c r="A105" s="11"/>
      <c r="B105" s="11"/>
      <c r="C105" s="11"/>
      <c r="D105" s="11"/>
    </row>
    <row r="106" spans="1:4" s="1" customFormat="1" ht="12.75">
      <c r="A106" s="11"/>
      <c r="B106" s="11"/>
      <c r="C106" s="11"/>
      <c r="D106" s="11"/>
    </row>
    <row r="107" spans="1:4" s="1" customFormat="1" ht="12.75">
      <c r="A107" s="11"/>
      <c r="B107" s="11"/>
      <c r="C107" s="11"/>
      <c r="D107" s="11"/>
    </row>
    <row r="108" spans="1:4" s="1" customFormat="1" ht="12.75">
      <c r="A108" s="11"/>
      <c r="B108" s="11"/>
      <c r="C108" s="11"/>
      <c r="D108" s="11"/>
    </row>
    <row r="109" spans="1:4" s="1" customFormat="1" ht="12.75">
      <c r="A109" s="11"/>
      <c r="B109" s="11"/>
      <c r="C109" s="11"/>
      <c r="D109" s="11"/>
    </row>
    <row r="110" spans="1:4" s="1" customFormat="1" ht="12.75">
      <c r="A110" s="11"/>
      <c r="B110" s="11"/>
      <c r="C110" s="11"/>
      <c r="D110" s="11"/>
    </row>
    <row r="111" spans="1:4" s="1" customFormat="1" ht="12.75">
      <c r="A111" s="11"/>
      <c r="B111" s="11"/>
      <c r="C111" s="11"/>
      <c r="D111" s="11"/>
    </row>
    <row r="112" spans="1:4" s="1" customFormat="1" ht="12.75">
      <c r="A112" s="11"/>
      <c r="B112" s="11"/>
      <c r="C112" s="11"/>
      <c r="D112" s="11"/>
    </row>
    <row r="113" spans="1:4" s="1" customFormat="1" ht="12.75">
      <c r="A113" s="11"/>
      <c r="B113" s="11"/>
      <c r="C113" s="11"/>
      <c r="D113" s="11"/>
    </row>
    <row r="114" spans="1:4" s="1" customFormat="1" ht="12.75">
      <c r="A114" s="11"/>
      <c r="B114" s="11"/>
      <c r="C114" s="11"/>
      <c r="D114" s="11"/>
    </row>
    <row r="115" spans="1:4" s="1" customFormat="1" ht="12.75">
      <c r="A115" s="11"/>
      <c r="B115" s="11"/>
      <c r="C115" s="11"/>
      <c r="D115" s="11"/>
    </row>
    <row r="116" spans="1:4" s="1" customFormat="1" ht="12.75">
      <c r="A116" s="11"/>
      <c r="B116" s="11"/>
      <c r="C116" s="11"/>
      <c r="D116" s="11"/>
    </row>
    <row r="117" spans="1:4" s="1" customFormat="1" ht="12.75">
      <c r="A117" s="11"/>
      <c r="B117" s="11"/>
      <c r="C117" s="11"/>
      <c r="D117" s="11"/>
    </row>
    <row r="118" spans="1:4" s="1" customFormat="1" ht="12.75">
      <c r="A118" s="11"/>
      <c r="B118" s="11"/>
      <c r="C118" s="11"/>
      <c r="D118" s="11"/>
    </row>
    <row r="119" spans="1:4" s="1" customFormat="1" ht="12.75">
      <c r="A119" s="11"/>
      <c r="B119" s="11"/>
      <c r="C119" s="11"/>
      <c r="D119" s="11"/>
    </row>
    <row r="120" spans="1:4" s="1" customFormat="1" ht="12.75">
      <c r="A120" s="11"/>
      <c r="B120" s="11"/>
      <c r="C120" s="11"/>
      <c r="D120" s="11"/>
    </row>
    <row r="121" spans="1:4" s="1" customFormat="1" ht="12.75">
      <c r="A121" s="11"/>
      <c r="B121" s="11"/>
      <c r="C121" s="11"/>
      <c r="D121" s="11"/>
    </row>
    <row r="122" spans="1:4" s="1" customFormat="1" ht="12.75">
      <c r="A122" s="11"/>
      <c r="B122" s="11"/>
      <c r="C122" s="11"/>
      <c r="D122" s="11"/>
    </row>
    <row r="123" spans="1:4" s="1" customFormat="1" ht="12.75">
      <c r="A123" s="11"/>
      <c r="B123" s="11"/>
      <c r="C123" s="11"/>
      <c r="D123" s="11"/>
    </row>
    <row r="124" spans="1:4" s="1" customFormat="1" ht="12.75">
      <c r="A124" s="11"/>
      <c r="B124" s="11"/>
      <c r="C124" s="11"/>
      <c r="D124" s="11"/>
    </row>
    <row r="125" spans="1:4" s="1" customFormat="1" ht="12.75">
      <c r="A125" s="11"/>
      <c r="B125" s="11"/>
      <c r="C125" s="11"/>
      <c r="D125" s="11"/>
    </row>
    <row r="126" spans="1:4" s="1" customFormat="1" ht="12.75">
      <c r="A126" s="11"/>
      <c r="B126" s="11"/>
      <c r="C126" s="11"/>
      <c r="D126" s="11"/>
    </row>
    <row r="127" spans="1:4" s="1" customFormat="1" ht="12.75">
      <c r="A127" s="11"/>
      <c r="B127" s="11"/>
      <c r="C127" s="11"/>
      <c r="D127" s="11"/>
    </row>
    <row r="128" spans="1:4" s="1" customFormat="1" ht="12.75">
      <c r="A128" s="11"/>
      <c r="B128" s="11"/>
      <c r="C128" s="11"/>
      <c r="D128" s="11"/>
    </row>
    <row r="129" spans="1:4" s="1" customFormat="1" ht="12.75">
      <c r="A129" s="11"/>
      <c r="B129" s="11"/>
      <c r="C129" s="11"/>
      <c r="D129" s="11"/>
    </row>
    <row r="130" spans="1:4" s="1" customFormat="1" ht="12.75">
      <c r="A130" s="11"/>
      <c r="B130" s="11"/>
      <c r="C130" s="11"/>
      <c r="D130" s="11"/>
    </row>
    <row r="131" spans="1:4" s="1" customFormat="1" ht="12.75">
      <c r="A131" s="11"/>
      <c r="B131" s="11"/>
      <c r="C131" s="11"/>
      <c r="D131" s="11"/>
    </row>
    <row r="132" spans="1:4" s="1" customFormat="1" ht="12.75">
      <c r="A132" s="11"/>
      <c r="B132" s="11"/>
      <c r="C132" s="11"/>
      <c r="D132" s="11"/>
    </row>
    <row r="133" spans="1:4" s="1" customFormat="1" ht="12.75">
      <c r="A133" s="11"/>
      <c r="B133" s="11"/>
      <c r="C133" s="11"/>
      <c r="D133" s="11"/>
    </row>
    <row r="134" spans="1:4" s="1" customFormat="1" ht="12.75">
      <c r="A134" s="11"/>
      <c r="B134" s="11"/>
      <c r="C134" s="11"/>
      <c r="D134" s="11"/>
    </row>
    <row r="135" spans="1:4" s="1" customFormat="1" ht="12.75">
      <c r="A135" s="11"/>
      <c r="B135" s="11"/>
      <c r="C135" s="11"/>
      <c r="D135" s="11"/>
    </row>
    <row r="136" spans="1:4" s="1" customFormat="1" ht="12.75">
      <c r="A136" s="11"/>
      <c r="B136" s="11"/>
      <c r="C136" s="11"/>
      <c r="D136" s="11"/>
    </row>
    <row r="137" spans="1:4" s="1" customFormat="1" ht="12.75">
      <c r="A137" s="11"/>
      <c r="B137" s="11"/>
      <c r="C137" s="11"/>
      <c r="D137" s="11"/>
    </row>
    <row r="138" spans="1:4" s="1" customFormat="1" ht="12.75">
      <c r="A138" s="11"/>
      <c r="B138" s="11"/>
      <c r="C138" s="11"/>
      <c r="D138" s="11"/>
    </row>
    <row r="139" spans="1:4" s="1" customFormat="1" ht="12.75">
      <c r="A139" s="11"/>
      <c r="B139" s="11"/>
      <c r="C139" s="11"/>
      <c r="D139" s="11"/>
    </row>
    <row r="140" spans="1:4" s="1" customFormat="1" ht="12.75">
      <c r="A140" s="11"/>
      <c r="B140" s="11"/>
      <c r="C140" s="11"/>
      <c r="D140" s="11"/>
    </row>
    <row r="141" spans="1:4" s="1" customFormat="1" ht="12.75">
      <c r="A141" s="11"/>
      <c r="B141" s="11"/>
      <c r="C141" s="11"/>
      <c r="D141" s="11"/>
    </row>
    <row r="142" spans="1:4" s="1" customFormat="1" ht="12.75">
      <c r="A142" s="11"/>
      <c r="B142" s="11"/>
      <c r="C142" s="11"/>
      <c r="D142" s="11"/>
    </row>
    <row r="143" spans="1:4" s="1" customFormat="1" ht="12.75">
      <c r="A143" s="11"/>
      <c r="B143" s="11"/>
      <c r="C143" s="11"/>
      <c r="D143" s="11"/>
    </row>
    <row r="144" spans="1:4" s="1" customFormat="1" ht="12.75">
      <c r="A144" s="11"/>
      <c r="B144" s="11"/>
      <c r="C144" s="11"/>
      <c r="D144" s="11"/>
    </row>
    <row r="145" spans="1:4" s="1" customFormat="1" ht="12.75">
      <c r="A145" s="11"/>
      <c r="B145" s="11"/>
      <c r="C145" s="11"/>
      <c r="D145" s="11"/>
    </row>
    <row r="146" spans="1:4" s="1" customFormat="1" ht="12.75">
      <c r="A146" s="11"/>
      <c r="B146" s="11"/>
      <c r="C146" s="11"/>
      <c r="D146" s="11"/>
    </row>
    <row r="147" spans="1:4" s="1" customFormat="1" ht="12.75">
      <c r="A147" s="11"/>
      <c r="B147" s="11"/>
      <c r="C147" s="11"/>
      <c r="D147" s="11"/>
    </row>
    <row r="148" spans="1:4" s="1" customFormat="1" ht="12.75">
      <c r="A148" s="11"/>
      <c r="B148" s="11"/>
      <c r="C148" s="11"/>
      <c r="D148" s="11"/>
    </row>
    <row r="149" spans="1:4" s="1" customFormat="1" ht="12.75">
      <c r="A149" s="11"/>
      <c r="B149" s="11"/>
      <c r="C149" s="11"/>
      <c r="D149" s="11"/>
    </row>
    <row r="150" spans="1:4" s="1" customFormat="1" ht="12.75">
      <c r="A150" s="11"/>
      <c r="B150" s="11"/>
      <c r="C150" s="11"/>
      <c r="D150" s="11"/>
    </row>
    <row r="151" spans="1:4" s="1" customFormat="1" ht="12.75">
      <c r="A151" s="11"/>
      <c r="B151" s="11"/>
      <c r="C151" s="11"/>
      <c r="D151" s="11"/>
    </row>
    <row r="152" spans="1:4" s="1" customFormat="1" ht="12.75">
      <c r="A152" s="11"/>
      <c r="B152" s="11"/>
      <c r="C152" s="11"/>
      <c r="D152" s="11"/>
    </row>
    <row r="153" spans="1:4" s="1" customFormat="1" ht="12.75">
      <c r="A153" s="11"/>
      <c r="B153" s="11"/>
      <c r="C153" s="11"/>
      <c r="D153" s="11"/>
    </row>
    <row r="154" spans="1:4" s="1" customFormat="1" ht="12.75">
      <c r="A154" s="11"/>
      <c r="B154" s="11"/>
      <c r="C154" s="11"/>
      <c r="D154" s="11"/>
    </row>
    <row r="155" spans="1:4" s="1" customFormat="1" ht="12.75">
      <c r="A155" s="11"/>
      <c r="B155" s="11"/>
      <c r="C155" s="11"/>
      <c r="D155" s="11"/>
    </row>
    <row r="156" spans="1:4" s="1" customFormat="1" ht="12.75">
      <c r="A156" s="11"/>
      <c r="B156" s="11"/>
      <c r="C156" s="11"/>
      <c r="D156" s="11"/>
    </row>
    <row r="157" spans="1:4" s="1" customFormat="1" ht="12.75">
      <c r="A157" s="11"/>
      <c r="B157" s="11"/>
      <c r="C157" s="11"/>
      <c r="D157" s="11"/>
    </row>
    <row r="158" spans="1:4" s="1" customFormat="1" ht="12.75">
      <c r="A158" s="11"/>
      <c r="B158" s="11"/>
      <c r="C158" s="11"/>
      <c r="D158" s="11"/>
    </row>
    <row r="159" spans="1:4" s="1" customFormat="1" ht="12.75">
      <c r="A159" s="11"/>
      <c r="B159" s="11"/>
      <c r="C159" s="11"/>
      <c r="D159" s="11"/>
    </row>
    <row r="160" spans="1:4" s="1" customFormat="1" ht="12.75">
      <c r="A160" s="11"/>
      <c r="B160" s="11"/>
      <c r="C160" s="11"/>
      <c r="D160" s="11"/>
    </row>
    <row r="161" spans="1:4" s="1" customFormat="1" ht="12.75">
      <c r="A161" s="11"/>
      <c r="B161" s="11"/>
      <c r="C161" s="11"/>
      <c r="D161" s="11"/>
    </row>
    <row r="162" spans="1:4" s="1" customFormat="1" ht="12.75">
      <c r="A162" s="11"/>
      <c r="B162" s="11"/>
      <c r="C162" s="11"/>
      <c r="D162" s="11"/>
    </row>
    <row r="163" spans="1:4" s="1" customFormat="1" ht="12.75">
      <c r="A163" s="11"/>
      <c r="B163" s="11"/>
      <c r="C163" s="11"/>
      <c r="D163" s="11"/>
    </row>
    <row r="164" spans="1:4" s="1" customFormat="1" ht="12.75">
      <c r="A164" s="11"/>
      <c r="B164" s="11"/>
      <c r="C164" s="11"/>
      <c r="D164" s="11"/>
    </row>
    <row r="165" spans="1:4" s="1" customFormat="1" ht="12.75">
      <c r="A165" s="11"/>
      <c r="B165" s="11"/>
      <c r="C165" s="11"/>
      <c r="D165" s="11"/>
    </row>
    <row r="166" spans="1:4" s="1" customFormat="1" ht="12.75">
      <c r="A166" s="11"/>
      <c r="B166" s="11"/>
      <c r="C166" s="11"/>
      <c r="D166" s="11"/>
    </row>
    <row r="167" spans="1:4" s="1" customFormat="1" ht="12.75">
      <c r="A167" s="11"/>
      <c r="B167" s="11"/>
      <c r="C167" s="11"/>
      <c r="D167" s="11"/>
    </row>
    <row r="168" spans="1:4" s="1" customFormat="1" ht="12.75">
      <c r="A168" s="11"/>
      <c r="B168" s="11"/>
      <c r="C168" s="11"/>
      <c r="D168" s="11"/>
    </row>
    <row r="169" spans="1:4" s="1" customFormat="1" ht="12.75">
      <c r="A169" s="11"/>
      <c r="B169" s="11"/>
      <c r="C169" s="11"/>
      <c r="D169" s="11"/>
    </row>
    <row r="170" spans="1:4" s="1" customFormat="1" ht="12.75">
      <c r="A170" s="11"/>
      <c r="B170" s="11"/>
      <c r="C170" s="11"/>
      <c r="D170" s="11"/>
    </row>
    <row r="171" spans="1:4" s="1" customFormat="1" ht="12.75">
      <c r="A171" s="11"/>
      <c r="B171" s="11"/>
      <c r="C171" s="11"/>
      <c r="D171" s="11"/>
    </row>
    <row r="172" spans="1:4" s="1" customFormat="1" ht="12.75">
      <c r="A172" s="11"/>
      <c r="B172" s="11"/>
      <c r="C172" s="11"/>
      <c r="D172" s="11"/>
    </row>
    <row r="173" spans="1:4" s="1" customFormat="1" ht="12.75">
      <c r="A173" s="11"/>
      <c r="B173" s="11"/>
      <c r="C173" s="11"/>
      <c r="D173" s="11"/>
    </row>
    <row r="174" spans="1:4" s="1" customFormat="1" ht="12.75">
      <c r="A174" s="11"/>
      <c r="B174" s="11"/>
      <c r="C174" s="11"/>
      <c r="D174" s="11"/>
    </row>
    <row r="175" spans="1:4" s="1" customFormat="1" ht="12.75">
      <c r="A175" s="11"/>
      <c r="B175" s="11"/>
      <c r="C175" s="11"/>
      <c r="D175" s="11"/>
    </row>
    <row r="176" spans="1:4" s="1" customFormat="1" ht="12.75">
      <c r="A176" s="11"/>
      <c r="B176" s="11"/>
      <c r="C176" s="11"/>
      <c r="D176" s="11"/>
    </row>
    <row r="177" spans="1:4" s="1" customFormat="1" ht="12.75">
      <c r="A177" s="11"/>
      <c r="B177" s="11"/>
      <c r="C177" s="11"/>
      <c r="D177" s="11"/>
    </row>
    <row r="178" spans="1:4" s="1" customFormat="1" ht="12.75">
      <c r="A178" s="11"/>
      <c r="B178" s="11"/>
      <c r="C178" s="11"/>
      <c r="D178" s="11"/>
    </row>
    <row r="179" spans="1:4" s="1" customFormat="1" ht="12.75">
      <c r="A179" s="11"/>
      <c r="B179" s="11"/>
      <c r="C179" s="11"/>
      <c r="D179" s="11"/>
    </row>
    <row r="180" spans="1:4" s="1" customFormat="1" ht="12.75">
      <c r="A180" s="11"/>
      <c r="B180" s="11"/>
      <c r="C180" s="11"/>
      <c r="D180" s="11"/>
    </row>
    <row r="181" spans="1:4" s="1" customFormat="1" ht="12.75">
      <c r="A181" s="11"/>
      <c r="B181" s="11"/>
      <c r="C181" s="11"/>
      <c r="D181" s="11"/>
    </row>
    <row r="182" spans="1:4" s="1" customFormat="1" ht="12.75">
      <c r="A182" s="11"/>
      <c r="B182" s="11"/>
      <c r="C182" s="11"/>
      <c r="D182" s="11"/>
    </row>
    <row r="183" spans="1:4" s="1" customFormat="1" ht="12.75">
      <c r="A183" s="11"/>
      <c r="B183" s="11"/>
      <c r="C183" s="11"/>
      <c r="D183" s="11"/>
    </row>
    <row r="184" spans="1:4" s="1" customFormat="1" ht="12.75">
      <c r="A184" s="11"/>
      <c r="B184" s="11"/>
      <c r="C184" s="11"/>
      <c r="D184" s="11"/>
    </row>
    <row r="185" spans="1:4" s="1" customFormat="1" ht="12.75">
      <c r="A185" s="11"/>
      <c r="B185" s="11"/>
      <c r="C185" s="11"/>
      <c r="D185" s="11"/>
    </row>
    <row r="186" spans="1:4" s="1" customFormat="1" ht="12.75">
      <c r="A186" s="11"/>
      <c r="B186" s="11"/>
      <c r="C186" s="11"/>
      <c r="D186" s="11"/>
    </row>
    <row r="187" spans="1:4" s="1" customFormat="1" ht="12.75">
      <c r="A187" s="11"/>
      <c r="B187" s="11"/>
      <c r="C187" s="11"/>
      <c r="D187" s="11"/>
    </row>
    <row r="188" spans="1:4" s="1" customFormat="1" ht="12.75">
      <c r="A188" s="11"/>
      <c r="B188" s="11"/>
      <c r="C188" s="11"/>
      <c r="D188" s="11"/>
    </row>
    <row r="189" spans="1:4" s="1" customFormat="1" ht="12.75">
      <c r="A189" s="11"/>
      <c r="B189" s="11"/>
      <c r="C189" s="11"/>
      <c r="D189" s="11"/>
    </row>
    <row r="190" spans="1:4" s="1" customFormat="1" ht="12.75">
      <c r="A190" s="11"/>
      <c r="B190" s="11"/>
      <c r="C190" s="11"/>
      <c r="D190" s="11"/>
    </row>
    <row r="191" spans="1:4" s="1" customFormat="1" ht="12.75">
      <c r="A191" s="11"/>
      <c r="B191" s="11"/>
      <c r="C191" s="11"/>
      <c r="D191" s="11"/>
    </row>
    <row r="192" spans="1:4" s="1" customFormat="1" ht="12.75">
      <c r="A192" s="11"/>
      <c r="B192" s="11"/>
      <c r="C192" s="11"/>
      <c r="D192" s="11"/>
    </row>
    <row r="193" spans="1:4" s="1" customFormat="1" ht="12.75">
      <c r="A193" s="11"/>
      <c r="B193" s="11"/>
      <c r="C193" s="11"/>
      <c r="D193" s="11"/>
    </row>
    <row r="194" spans="1:4" s="1" customFormat="1" ht="12.75">
      <c r="A194" s="11"/>
      <c r="B194" s="11"/>
      <c r="C194" s="11"/>
      <c r="D194" s="11"/>
    </row>
    <row r="195" spans="1:4" s="1" customFormat="1" ht="12.75">
      <c r="A195" s="11"/>
      <c r="B195" s="11"/>
      <c r="C195" s="11"/>
      <c r="D195" s="11"/>
    </row>
    <row r="196" spans="1:4" s="1" customFormat="1" ht="12.75">
      <c r="A196" s="11"/>
      <c r="B196" s="11"/>
      <c r="C196" s="11"/>
      <c r="D196" s="11"/>
    </row>
    <row r="197" spans="1:4" s="1" customFormat="1" ht="12.75">
      <c r="A197" s="11"/>
      <c r="B197" s="11"/>
      <c r="C197" s="11"/>
      <c r="D197" s="11"/>
    </row>
    <row r="198" spans="1:4" s="1" customFormat="1" ht="12.75">
      <c r="A198" s="11"/>
      <c r="B198" s="11"/>
      <c r="C198" s="11"/>
      <c r="D198" s="11"/>
    </row>
    <row r="199" spans="1:4" s="1" customFormat="1" ht="12.75">
      <c r="A199" s="11"/>
      <c r="B199" s="11"/>
      <c r="C199" s="11"/>
      <c r="D199" s="11"/>
    </row>
    <row r="200" spans="1:4" s="1" customFormat="1" ht="12.75">
      <c r="A200" s="11"/>
      <c r="B200" s="11"/>
      <c r="C200" s="11"/>
      <c r="D200" s="11"/>
    </row>
    <row r="201" spans="1:4" s="1" customFormat="1" ht="12.75">
      <c r="A201" s="11"/>
      <c r="B201" s="11"/>
      <c r="C201" s="11"/>
      <c r="D201" s="11"/>
    </row>
    <row r="202" spans="1:4" s="1" customFormat="1" ht="12.75">
      <c r="A202" s="11"/>
      <c r="B202" s="11"/>
      <c r="C202" s="11"/>
      <c r="D202" s="11"/>
    </row>
    <row r="203" spans="1:4" s="1" customFormat="1" ht="12.75">
      <c r="A203" s="11"/>
      <c r="B203" s="11"/>
      <c r="C203" s="11"/>
      <c r="D203" s="11"/>
    </row>
    <row r="204" spans="1:4" s="1" customFormat="1" ht="12.75">
      <c r="A204" s="11"/>
      <c r="B204" s="11"/>
      <c r="C204" s="11"/>
      <c r="D204" s="11"/>
    </row>
    <row r="205" spans="1:4" s="1" customFormat="1" ht="12.75">
      <c r="A205" s="11"/>
      <c r="B205" s="11"/>
      <c r="C205" s="11"/>
      <c r="D205" s="11"/>
    </row>
    <row r="206" spans="1:4" s="1" customFormat="1" ht="12.75">
      <c r="A206" s="11"/>
      <c r="B206" s="11"/>
      <c r="C206" s="11"/>
      <c r="D206" s="11"/>
    </row>
    <row r="207" spans="1:4" s="1" customFormat="1" ht="12.75">
      <c r="A207" s="11"/>
      <c r="B207" s="11"/>
      <c r="C207" s="11"/>
      <c r="D207" s="11"/>
    </row>
    <row r="208" spans="1:4" s="1" customFormat="1" ht="12.75">
      <c r="A208" s="11"/>
      <c r="B208" s="11"/>
      <c r="C208" s="11"/>
      <c r="D208" s="11"/>
    </row>
    <row r="209" spans="1:4" s="1" customFormat="1" ht="12.75">
      <c r="A209" s="11"/>
      <c r="B209" s="11"/>
      <c r="C209" s="11"/>
      <c r="D209" s="11"/>
    </row>
    <row r="210" spans="1:4" s="1" customFormat="1" ht="12.75">
      <c r="A210" s="11"/>
      <c r="B210" s="11"/>
      <c r="C210" s="11"/>
      <c r="D210" s="11"/>
    </row>
    <row r="211" spans="1:4" s="1" customFormat="1" ht="12.75">
      <c r="A211" s="11"/>
      <c r="B211" s="11"/>
      <c r="C211" s="11"/>
      <c r="D211" s="11"/>
    </row>
    <row r="212" spans="1:4" s="1" customFormat="1" ht="12.75">
      <c r="A212" s="11"/>
      <c r="B212" s="11"/>
      <c r="C212" s="11"/>
      <c r="D212" s="11"/>
    </row>
    <row r="213" spans="1:4" s="1" customFormat="1" ht="12.75">
      <c r="A213" s="11"/>
      <c r="B213" s="11"/>
      <c r="C213" s="11"/>
      <c r="D213" s="11"/>
    </row>
    <row r="214" spans="1:4" s="1" customFormat="1" ht="12.75">
      <c r="A214" s="11"/>
      <c r="B214" s="11"/>
      <c r="C214" s="11"/>
      <c r="D214" s="11"/>
    </row>
    <row r="215" spans="1:4" s="1" customFormat="1" ht="12.75">
      <c r="A215" s="11"/>
      <c r="B215" s="11"/>
      <c r="C215" s="11"/>
      <c r="D215" s="11"/>
    </row>
    <row r="216" spans="1:4" s="1" customFormat="1" ht="12.75">
      <c r="A216" s="11"/>
      <c r="B216" s="11"/>
      <c r="C216" s="11"/>
      <c r="D216" s="11"/>
    </row>
    <row r="217" spans="1:4" s="1" customFormat="1" ht="12.75">
      <c r="A217" s="11"/>
      <c r="B217" s="11"/>
      <c r="C217" s="11"/>
      <c r="D217" s="11"/>
    </row>
    <row r="218" spans="1:4" s="1" customFormat="1" ht="12.75">
      <c r="A218" s="11"/>
      <c r="B218" s="11"/>
      <c r="C218" s="11"/>
      <c r="D218" s="11"/>
    </row>
    <row r="219" spans="1:4" s="1" customFormat="1" ht="12.75">
      <c r="A219" s="11"/>
      <c r="B219" s="11"/>
      <c r="C219" s="11"/>
      <c r="D219" s="11"/>
    </row>
    <row r="220" spans="1:4" s="1" customFormat="1" ht="12.75">
      <c r="A220" s="11"/>
      <c r="B220" s="11"/>
      <c r="C220" s="11"/>
      <c r="D220" s="11"/>
    </row>
    <row r="221" spans="1:4" s="1" customFormat="1" ht="12.75">
      <c r="A221" s="11"/>
      <c r="B221" s="11"/>
      <c r="C221" s="11"/>
      <c r="D221" s="11"/>
    </row>
    <row r="222" spans="1:4" s="1" customFormat="1" ht="12.75">
      <c r="A222" s="11"/>
      <c r="B222" s="11"/>
      <c r="C222" s="11"/>
      <c r="D222" s="11"/>
    </row>
    <row r="223" spans="1:4" s="1" customFormat="1" ht="12.75">
      <c r="A223" s="11"/>
      <c r="B223" s="11"/>
      <c r="C223" s="11"/>
      <c r="D223" s="11"/>
    </row>
    <row r="224" spans="1:4" s="1" customFormat="1" ht="12.75">
      <c r="A224" s="11"/>
      <c r="B224" s="11"/>
      <c r="C224" s="11"/>
      <c r="D224" s="11"/>
    </row>
    <row r="225" spans="1:4" s="1" customFormat="1" ht="12.75">
      <c r="A225" s="11"/>
      <c r="B225" s="11"/>
      <c r="C225" s="11"/>
      <c r="D225" s="11"/>
    </row>
    <row r="226" spans="1:4" s="1" customFormat="1" ht="12.75">
      <c r="A226" s="11"/>
      <c r="B226" s="11"/>
      <c r="C226" s="11"/>
      <c r="D226" s="11"/>
    </row>
    <row r="227" spans="1:4" s="1" customFormat="1" ht="12.75">
      <c r="A227" s="11"/>
      <c r="B227" s="11"/>
      <c r="C227" s="11"/>
      <c r="D227" s="11"/>
    </row>
    <row r="228" spans="1:4" s="1" customFormat="1" ht="12.75">
      <c r="A228" s="11"/>
      <c r="B228" s="11"/>
      <c r="C228" s="11"/>
      <c r="D228" s="11"/>
    </row>
    <row r="229" spans="1:4" s="1" customFormat="1" ht="12.75">
      <c r="A229" s="11"/>
      <c r="B229" s="11"/>
      <c r="C229" s="11"/>
      <c r="D229" s="11"/>
    </row>
    <row r="230" spans="1:4" s="1" customFormat="1" ht="12.75">
      <c r="A230" s="11"/>
      <c r="B230" s="11"/>
      <c r="C230" s="11"/>
      <c r="D230" s="11"/>
    </row>
    <row r="231" spans="1:4" s="1" customFormat="1" ht="12.75">
      <c r="A231" s="11"/>
      <c r="B231" s="11"/>
      <c r="C231" s="11"/>
      <c r="D231" s="11"/>
    </row>
    <row r="232" spans="1:4" s="1" customFormat="1" ht="12.75">
      <c r="A232" s="11"/>
      <c r="B232" s="11"/>
      <c r="C232" s="11"/>
      <c r="D232" s="11"/>
    </row>
    <row r="233" spans="1:4" s="1" customFormat="1" ht="12.75">
      <c r="A233" s="11"/>
      <c r="B233" s="11"/>
      <c r="C233" s="11"/>
      <c r="D233" s="11"/>
    </row>
    <row r="234" spans="1:4" s="1" customFormat="1" ht="12.75">
      <c r="A234" s="11"/>
      <c r="B234" s="11"/>
      <c r="C234" s="11"/>
      <c r="D234" s="11"/>
    </row>
    <row r="235" spans="1:4" s="1" customFormat="1" ht="12.75">
      <c r="A235" s="11"/>
      <c r="B235" s="11"/>
      <c r="C235" s="11"/>
      <c r="D235" s="11"/>
    </row>
    <row r="236" spans="1:4" s="1" customFormat="1" ht="12.75">
      <c r="A236" s="11"/>
      <c r="B236" s="11"/>
      <c r="C236" s="11"/>
      <c r="D236" s="11"/>
    </row>
    <row r="237" spans="1:4" s="1" customFormat="1" ht="12.75">
      <c r="A237" s="11"/>
      <c r="B237" s="11"/>
      <c r="C237" s="11"/>
      <c r="D237" s="11"/>
    </row>
    <row r="238" spans="1:4" s="1" customFormat="1" ht="12.75">
      <c r="A238" s="11"/>
      <c r="B238" s="11"/>
      <c r="C238" s="11"/>
      <c r="D238" s="11"/>
    </row>
    <row r="239" spans="1:4" s="1" customFormat="1" ht="12.75">
      <c r="A239" s="11"/>
      <c r="B239" s="11"/>
      <c r="C239" s="11"/>
      <c r="D239" s="11"/>
    </row>
    <row r="240" spans="1:4" s="1" customFormat="1" ht="12.75">
      <c r="A240" s="11"/>
      <c r="B240" s="11"/>
      <c r="C240" s="11"/>
      <c r="D240" s="11"/>
    </row>
    <row r="241" spans="1:4" s="1" customFormat="1" ht="12.75">
      <c r="A241" s="11"/>
      <c r="B241" s="11"/>
      <c r="C241" s="11"/>
      <c r="D241" s="11"/>
    </row>
    <row r="242" spans="1:4" s="1" customFormat="1" ht="12.75">
      <c r="A242" s="11"/>
      <c r="B242" s="11"/>
      <c r="C242" s="11"/>
      <c r="D242" s="11"/>
    </row>
    <row r="243" spans="1:4" s="1" customFormat="1" ht="12.75">
      <c r="A243" s="11"/>
      <c r="B243" s="11"/>
      <c r="C243" s="11"/>
      <c r="D243" s="11"/>
    </row>
    <row r="244" spans="1:4" s="1" customFormat="1" ht="12.75">
      <c r="A244" s="11"/>
      <c r="B244" s="11"/>
      <c r="C244" s="11"/>
      <c r="D244" s="11"/>
    </row>
    <row r="245" spans="1:4" s="1" customFormat="1" ht="12.75">
      <c r="A245" s="11"/>
      <c r="B245" s="11"/>
      <c r="C245" s="11"/>
      <c r="D245" s="11"/>
    </row>
    <row r="246" spans="1:4" s="1" customFormat="1" ht="12.75">
      <c r="A246" s="11"/>
      <c r="B246" s="11"/>
      <c r="C246" s="11"/>
      <c r="D246" s="11"/>
    </row>
    <row r="247" spans="1:4" s="1" customFormat="1" ht="12.75">
      <c r="A247" s="11"/>
      <c r="B247" s="11"/>
      <c r="C247" s="11"/>
      <c r="D247" s="11"/>
    </row>
    <row r="248" spans="1:4" s="1" customFormat="1" ht="12.75">
      <c r="A248" s="11"/>
      <c r="B248" s="11"/>
      <c r="C248" s="11"/>
      <c r="D248" s="11"/>
    </row>
    <row r="249" spans="1:4" s="1" customFormat="1" ht="12.75">
      <c r="A249" s="11"/>
      <c r="B249" s="11"/>
      <c r="C249" s="11"/>
      <c r="D249" s="11"/>
    </row>
    <row r="250" spans="1:4" s="1" customFormat="1" ht="12.75">
      <c r="A250" s="11"/>
      <c r="B250" s="11"/>
      <c r="C250" s="11"/>
      <c r="D250" s="11"/>
    </row>
    <row r="251" spans="1:4" s="1" customFormat="1" ht="12.75">
      <c r="A251" s="11"/>
      <c r="B251" s="11"/>
      <c r="C251" s="11"/>
      <c r="D251" s="11"/>
    </row>
    <row r="252" spans="1:4" s="1" customFormat="1" ht="12.75">
      <c r="A252" s="11"/>
      <c r="B252" s="11"/>
      <c r="C252" s="11"/>
      <c r="D252" s="11"/>
    </row>
    <row r="253" spans="1:4" s="1" customFormat="1" ht="12.75">
      <c r="A253" s="11"/>
      <c r="B253" s="11"/>
      <c r="C253" s="11"/>
      <c r="D253" s="11"/>
    </row>
    <row r="254" spans="1:4" s="1" customFormat="1" ht="12.75">
      <c r="A254" s="11"/>
      <c r="B254" s="11"/>
      <c r="C254" s="11"/>
      <c r="D254" s="11"/>
    </row>
    <row r="255" spans="1:4" s="1" customFormat="1" ht="12.75">
      <c r="A255" s="11"/>
      <c r="B255" s="11"/>
      <c r="C255" s="11"/>
      <c r="D255" s="11"/>
    </row>
    <row r="256" spans="1:4" s="1" customFormat="1" ht="12.75">
      <c r="A256" s="11"/>
      <c r="B256" s="11"/>
      <c r="C256" s="11"/>
      <c r="D256" s="11"/>
    </row>
    <row r="257" spans="1:4" s="1" customFormat="1" ht="12.75">
      <c r="A257" s="11"/>
      <c r="B257" s="11"/>
      <c r="C257" s="11"/>
      <c r="D257" s="11"/>
    </row>
    <row r="258" spans="1:4" s="1" customFormat="1" ht="12.75">
      <c r="A258" s="11"/>
      <c r="B258" s="11"/>
      <c r="C258" s="11"/>
      <c r="D258" s="11"/>
    </row>
    <row r="259" spans="1:4" s="1" customFormat="1" ht="12.75">
      <c r="A259" s="11"/>
      <c r="B259" s="11"/>
      <c r="C259" s="11"/>
      <c r="D259" s="11"/>
    </row>
    <row r="260" spans="1:4" s="1" customFormat="1" ht="12.75">
      <c r="A260" s="11"/>
      <c r="B260" s="11"/>
      <c r="C260" s="11"/>
      <c r="D260" s="11"/>
    </row>
    <row r="261" spans="1:4" s="1" customFormat="1" ht="12.75">
      <c r="A261" s="11"/>
      <c r="B261" s="11"/>
      <c r="C261" s="11"/>
      <c r="D261" s="11"/>
    </row>
    <row r="262" spans="1:4" s="1" customFormat="1" ht="12.75">
      <c r="A262" s="11"/>
      <c r="B262" s="11"/>
      <c r="C262" s="11"/>
      <c r="D262" s="11"/>
    </row>
    <row r="263" spans="1:4" s="1" customFormat="1" ht="12.75">
      <c r="A263" s="11"/>
      <c r="B263" s="11"/>
      <c r="C263" s="11"/>
      <c r="D263" s="11"/>
    </row>
    <row r="264" spans="1:4" s="1" customFormat="1" ht="12.75">
      <c r="A264" s="11"/>
      <c r="B264" s="11"/>
      <c r="C264" s="11"/>
      <c r="D264" s="11"/>
    </row>
    <row r="265" spans="1:4" s="1" customFormat="1" ht="12.75">
      <c r="A265" s="11"/>
      <c r="B265" s="11"/>
      <c r="C265" s="11"/>
      <c r="D265" s="11"/>
    </row>
    <row r="266" spans="1:4" s="1" customFormat="1" ht="12.75">
      <c r="A266" s="11"/>
      <c r="B266" s="11"/>
      <c r="C266" s="11"/>
      <c r="D266" s="11"/>
    </row>
    <row r="267" spans="1:4" s="1" customFormat="1" ht="12.75">
      <c r="A267" s="11"/>
      <c r="B267" s="11"/>
      <c r="C267" s="11"/>
      <c r="D267" s="11"/>
    </row>
    <row r="268" spans="1:4" s="1" customFormat="1" ht="12.75">
      <c r="A268" s="11"/>
      <c r="B268" s="11"/>
      <c r="C268" s="11"/>
      <c r="D268" s="11"/>
    </row>
    <row r="269" spans="1:4" s="1" customFormat="1" ht="12.75">
      <c r="A269" s="11"/>
      <c r="B269" s="11"/>
      <c r="C269" s="11"/>
      <c r="D269" s="11"/>
    </row>
    <row r="270" spans="1:4" s="1" customFormat="1" ht="12.75">
      <c r="A270" s="11"/>
      <c r="B270" s="11"/>
      <c r="C270" s="11"/>
      <c r="D270" s="11"/>
    </row>
    <row r="271" spans="1:4" s="1" customFormat="1" ht="12.75">
      <c r="A271" s="11"/>
      <c r="B271" s="11"/>
      <c r="C271" s="11"/>
      <c r="D271" s="11"/>
    </row>
    <row r="272" spans="1:4" s="1" customFormat="1" ht="12.75">
      <c r="A272" s="11"/>
      <c r="B272" s="11"/>
      <c r="C272" s="11"/>
      <c r="D272" s="11"/>
    </row>
    <row r="273" spans="1:4" s="1" customFormat="1" ht="12.75">
      <c r="A273" s="11"/>
      <c r="B273" s="11"/>
      <c r="C273" s="11"/>
      <c r="D273" s="11"/>
    </row>
    <row r="274" spans="1:4" s="1" customFormat="1" ht="12.75">
      <c r="A274" s="11"/>
      <c r="B274" s="11"/>
      <c r="C274" s="11"/>
      <c r="D274" s="11"/>
    </row>
    <row r="275" spans="1:4" s="1" customFormat="1" ht="12.75">
      <c r="A275" s="11"/>
      <c r="B275" s="11"/>
      <c r="C275" s="11"/>
      <c r="D275" s="11"/>
    </row>
    <row r="276" spans="1:4" s="1" customFormat="1" ht="12.75">
      <c r="A276" s="11"/>
      <c r="B276" s="11"/>
      <c r="C276" s="11"/>
      <c r="D276" s="11"/>
    </row>
    <row r="277" spans="1:4" s="1" customFormat="1" ht="12.75">
      <c r="A277" s="11"/>
      <c r="B277" s="11"/>
      <c r="C277" s="11"/>
      <c r="D277" s="11"/>
    </row>
    <row r="278" spans="1:4" s="1" customFormat="1" ht="12.75">
      <c r="A278" s="11"/>
      <c r="B278" s="11"/>
      <c r="C278" s="11"/>
      <c r="D278" s="11"/>
    </row>
    <row r="279" spans="1:4" s="1" customFormat="1" ht="12.75">
      <c r="A279" s="11"/>
      <c r="B279" s="11"/>
      <c r="C279" s="11"/>
      <c r="D279" s="11"/>
    </row>
    <row r="280" spans="1:4" s="1" customFormat="1" ht="12.75">
      <c r="A280" s="11"/>
      <c r="B280" s="11"/>
      <c r="C280" s="11"/>
      <c r="D280" s="11"/>
    </row>
    <row r="281" spans="1:4" s="1" customFormat="1" ht="12.75">
      <c r="A281" s="11"/>
      <c r="B281" s="11"/>
      <c r="C281" s="11"/>
      <c r="D281" s="11"/>
    </row>
    <row r="282" spans="1:4" s="1" customFormat="1" ht="12.75">
      <c r="A282" s="11"/>
      <c r="B282" s="11"/>
      <c r="C282" s="11"/>
      <c r="D282" s="11"/>
    </row>
    <row r="283" spans="1:4" s="1" customFormat="1" ht="12.75">
      <c r="A283" s="11"/>
      <c r="B283" s="11"/>
      <c r="C283" s="11"/>
      <c r="D283" s="11"/>
    </row>
    <row r="284" spans="1:4" s="1" customFormat="1" ht="12.75">
      <c r="A284" s="11"/>
      <c r="B284" s="11"/>
      <c r="C284" s="11"/>
      <c r="D284" s="11"/>
    </row>
    <row r="285" spans="1:4" s="1" customFormat="1" ht="12.75">
      <c r="A285" s="11"/>
      <c r="B285" s="11"/>
      <c r="C285" s="11"/>
      <c r="D285" s="11"/>
    </row>
    <row r="286" spans="1:4" s="1" customFormat="1" ht="12.75">
      <c r="A286" s="11"/>
      <c r="B286" s="11"/>
      <c r="C286" s="11"/>
      <c r="D286" s="11"/>
    </row>
    <row r="287" spans="1:4" s="1" customFormat="1" ht="12.75">
      <c r="A287" s="11"/>
      <c r="B287" s="11"/>
      <c r="C287" s="11"/>
      <c r="D287" s="11"/>
    </row>
  </sheetData>
  <sheetProtection/>
  <mergeCells count="1">
    <mergeCell ref="A1:H1"/>
  </mergeCells>
  <printOptions horizontalCentered="1"/>
  <pageMargins left="0.1968503937007874" right="0.1968503937007874" top="0.4330708661417323" bottom="0.4330708661417323" header="0.31496062992125984" footer="0.31496062992125984"/>
  <pageSetup firstPageNumber="3" useFirstPageNumber="1" horizontalDpi="600" verticalDpi="600" orientation="portrait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A1">
      <selection activeCell="N17" sqref="N1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" hidden="1" customWidth="1"/>
    <col min="5" max="5" width="47.7109375" style="0" customWidth="1"/>
    <col min="6" max="6" width="12.57421875" style="0" customWidth="1"/>
    <col min="7" max="7" width="12.421875" style="0" customWidth="1"/>
    <col min="8" max="8" width="12.57421875" style="0" customWidth="1"/>
  </cols>
  <sheetData>
    <row r="1" spans="1:8" s="83" customFormat="1" ht="30" customHeight="1">
      <c r="A1" s="316" t="s">
        <v>40</v>
      </c>
      <c r="B1" s="317"/>
      <c r="C1" s="317"/>
      <c r="D1" s="317"/>
      <c r="E1" s="317"/>
      <c r="F1" s="318"/>
      <c r="G1" s="318"/>
      <c r="H1" s="318"/>
    </row>
    <row r="2" spans="1:8" s="1" customFormat="1" ht="27.75" customHeight="1">
      <c r="A2" s="84" t="s">
        <v>3</v>
      </c>
      <c r="B2" s="42" t="s">
        <v>2</v>
      </c>
      <c r="C2" s="42" t="s">
        <v>1</v>
      </c>
      <c r="D2" s="43" t="s">
        <v>4</v>
      </c>
      <c r="E2" s="182"/>
      <c r="F2" s="243" t="s">
        <v>220</v>
      </c>
      <c r="G2" s="244" t="s">
        <v>224</v>
      </c>
      <c r="H2" s="243" t="s">
        <v>225</v>
      </c>
    </row>
    <row r="3" spans="1:8" s="1" customFormat="1" ht="24.75" customHeight="1">
      <c r="A3" s="286"/>
      <c r="B3" s="78"/>
      <c r="C3" s="78"/>
      <c r="D3" s="78"/>
      <c r="E3" s="82" t="s">
        <v>59</v>
      </c>
      <c r="F3" s="79">
        <f>F4-F10</f>
        <v>2192496000</v>
      </c>
      <c r="G3" s="79">
        <f>G4-G10</f>
        <v>-630000000</v>
      </c>
      <c r="H3" s="79">
        <f>H4-H10</f>
        <v>1562496000</v>
      </c>
    </row>
    <row r="4" spans="1:8" s="1" customFormat="1" ht="18" customHeight="1">
      <c r="A4" s="287">
        <v>8</v>
      </c>
      <c r="B4" s="287"/>
      <c r="C4" s="280"/>
      <c r="D4" s="62"/>
      <c r="E4" s="80" t="s">
        <v>28</v>
      </c>
      <c r="F4" s="65">
        <f aca="true" t="shared" si="0" ref="F4:H5">F5</f>
        <v>2898696000</v>
      </c>
      <c r="G4" s="65">
        <f t="shared" si="0"/>
        <v>-680200000</v>
      </c>
      <c r="H4" s="65">
        <f t="shared" si="0"/>
        <v>2218496000</v>
      </c>
    </row>
    <row r="5" spans="1:8" s="1" customFormat="1" ht="12.75" customHeight="1">
      <c r="A5" s="287"/>
      <c r="B5" s="287">
        <v>84</v>
      </c>
      <c r="C5" s="280"/>
      <c r="D5" s="62"/>
      <c r="E5" s="80" t="s">
        <v>58</v>
      </c>
      <c r="F5" s="73">
        <f t="shared" si="0"/>
        <v>2898696000</v>
      </c>
      <c r="G5" s="73">
        <f t="shared" si="0"/>
        <v>-680200000</v>
      </c>
      <c r="H5" s="73">
        <f t="shared" si="0"/>
        <v>2218496000</v>
      </c>
    </row>
    <row r="6" spans="1:8" s="248" customFormat="1" ht="24.75" customHeight="1">
      <c r="A6" s="288"/>
      <c r="B6" s="288"/>
      <c r="C6" s="282">
        <v>844</v>
      </c>
      <c r="D6" s="72"/>
      <c r="E6" s="53" t="s">
        <v>195</v>
      </c>
      <c r="F6" s="246">
        <f>F7+F8</f>
        <v>2898696000</v>
      </c>
      <c r="G6" s="246">
        <f>G7+G8</f>
        <v>-680200000</v>
      </c>
      <c r="H6" s="246">
        <f>H7+H8</f>
        <v>2218496000</v>
      </c>
    </row>
    <row r="7" spans="1:8" s="18" customFormat="1" ht="24.75" customHeight="1" hidden="1">
      <c r="A7" s="181"/>
      <c r="B7" s="181"/>
      <c r="C7" s="280"/>
      <c r="D7" s="72">
        <v>8443</v>
      </c>
      <c r="E7" s="53" t="s">
        <v>187</v>
      </c>
      <c r="F7" s="101">
        <v>2584696000</v>
      </c>
      <c r="G7" s="101">
        <f>H7-F7</f>
        <v>-568700000</v>
      </c>
      <c r="H7" s="101">
        <v>2015996000</v>
      </c>
    </row>
    <row r="8" spans="1:8" s="18" customFormat="1" ht="12.75" customHeight="1" hidden="1">
      <c r="A8" s="181"/>
      <c r="B8" s="181"/>
      <c r="C8" s="280"/>
      <c r="D8" s="72">
        <v>8446</v>
      </c>
      <c r="E8" s="53" t="s">
        <v>188</v>
      </c>
      <c r="F8" s="77">
        <v>314000000</v>
      </c>
      <c r="G8" s="101">
        <f>H8-F8</f>
        <v>-111500000</v>
      </c>
      <c r="H8" s="77">
        <v>202500000</v>
      </c>
    </row>
    <row r="9" spans="1:8" s="18" customFormat="1" ht="12" customHeight="1">
      <c r="A9" s="287"/>
      <c r="B9" s="287"/>
      <c r="C9" s="280"/>
      <c r="D9" s="62"/>
      <c r="E9" s="80"/>
      <c r="F9" s="175"/>
      <c r="G9" s="175"/>
      <c r="H9" s="175"/>
    </row>
    <row r="10" spans="1:8" s="18" customFormat="1" ht="24.75" customHeight="1">
      <c r="A10" s="280">
        <v>5</v>
      </c>
      <c r="B10" s="287"/>
      <c r="C10" s="280"/>
      <c r="D10" s="62"/>
      <c r="E10" s="54" t="s">
        <v>29</v>
      </c>
      <c r="F10" s="65">
        <f aca="true" t="shared" si="1" ref="F10:H11">F11</f>
        <v>706200000</v>
      </c>
      <c r="G10" s="65">
        <f t="shared" si="1"/>
        <v>-50200000</v>
      </c>
      <c r="H10" s="65">
        <f t="shared" si="1"/>
        <v>656000000</v>
      </c>
    </row>
    <row r="11" spans="1:8" s="18" customFormat="1" ht="12.75" customHeight="1">
      <c r="A11" s="181"/>
      <c r="B11" s="289">
        <v>54</v>
      </c>
      <c r="C11" s="283"/>
      <c r="D11" s="66"/>
      <c r="E11" s="81" t="s">
        <v>196</v>
      </c>
      <c r="F11" s="73">
        <f t="shared" si="1"/>
        <v>706200000</v>
      </c>
      <c r="G11" s="73">
        <f t="shared" si="1"/>
        <v>-50200000</v>
      </c>
      <c r="H11" s="73">
        <f t="shared" si="1"/>
        <v>656000000</v>
      </c>
    </row>
    <row r="12" spans="1:8" s="92" customFormat="1" ht="24" customHeight="1">
      <c r="A12" s="288"/>
      <c r="B12" s="288"/>
      <c r="C12" s="282">
        <v>544</v>
      </c>
      <c r="D12" s="72"/>
      <c r="E12" s="53" t="s">
        <v>184</v>
      </c>
      <c r="F12" s="246">
        <f>F13+F14</f>
        <v>706200000</v>
      </c>
      <c r="G12" s="246">
        <f>G13+G14</f>
        <v>-50200000</v>
      </c>
      <c r="H12" s="246">
        <f>H13+H14</f>
        <v>656000000</v>
      </c>
    </row>
    <row r="13" spans="3:8" s="18" customFormat="1" ht="24.75" customHeight="1" hidden="1">
      <c r="C13" s="62"/>
      <c r="D13" s="72">
        <v>5443</v>
      </c>
      <c r="E13" s="53" t="s">
        <v>185</v>
      </c>
      <c r="F13" s="77">
        <v>602600000</v>
      </c>
      <c r="G13" s="101">
        <f>H13-F13</f>
        <v>-49200000</v>
      </c>
      <c r="H13" s="77">
        <v>553400000</v>
      </c>
    </row>
    <row r="14" spans="3:8" s="18" customFormat="1" ht="24.75" customHeight="1" hidden="1">
      <c r="C14" s="62"/>
      <c r="D14" s="72">
        <v>5446</v>
      </c>
      <c r="E14" s="53" t="s">
        <v>186</v>
      </c>
      <c r="F14" s="77">
        <v>103600000</v>
      </c>
      <c r="G14" s="101">
        <f>H14-F14</f>
        <v>-1000000</v>
      </c>
      <c r="H14" s="77">
        <v>102600000</v>
      </c>
    </row>
    <row r="15" spans="3:4" s="18" customFormat="1" ht="12.75">
      <c r="C15" s="66"/>
      <c r="D15" s="66"/>
    </row>
    <row r="16" s="18" customFormat="1" ht="12.75">
      <c r="D16" s="181"/>
    </row>
    <row r="17" s="18" customFormat="1" ht="12.75">
      <c r="D17" s="181"/>
    </row>
    <row r="18" s="18" customFormat="1" ht="12.75">
      <c r="D18" s="181"/>
    </row>
    <row r="19" s="1" customFormat="1" ht="12.75">
      <c r="D19" s="4"/>
    </row>
    <row r="20" s="1" customFormat="1" ht="12.75">
      <c r="D20" s="4"/>
    </row>
    <row r="21" s="1" customFormat="1" ht="12.75">
      <c r="D21" s="4"/>
    </row>
    <row r="22" s="1" customFormat="1" ht="12.75">
      <c r="D22" s="4"/>
    </row>
    <row r="23" s="1" customFormat="1" ht="12.75">
      <c r="D23" s="4"/>
    </row>
    <row r="24" s="1" customFormat="1" ht="12.75">
      <c r="D24" s="4"/>
    </row>
    <row r="25" s="1" customFormat="1" ht="12.75">
      <c r="D25" s="4"/>
    </row>
    <row r="26" s="1" customFormat="1" ht="12.75">
      <c r="D26" s="4"/>
    </row>
    <row r="27" s="1" customFormat="1" ht="12.75">
      <c r="D27" s="4"/>
    </row>
    <row r="28" s="1" customFormat="1" ht="12.75">
      <c r="D28" s="4"/>
    </row>
    <row r="29" s="1" customFormat="1" ht="12.75">
      <c r="D29" s="4"/>
    </row>
    <row r="30" s="1" customFormat="1" ht="12.75">
      <c r="D30" s="4"/>
    </row>
    <row r="31" s="1" customFormat="1" ht="12.75">
      <c r="D31" s="4"/>
    </row>
    <row r="32" s="1" customFormat="1" ht="12.75">
      <c r="D32" s="4"/>
    </row>
    <row r="33" s="1" customFormat="1" ht="12.75">
      <c r="D33" s="4"/>
    </row>
    <row r="34" s="1" customFormat="1" ht="12.75">
      <c r="D34" s="4"/>
    </row>
    <row r="35" s="1" customFormat="1" ht="12.75">
      <c r="D35" s="4"/>
    </row>
    <row r="36" s="1" customFormat="1" ht="12.75">
      <c r="D36" s="4"/>
    </row>
    <row r="37" s="1" customFormat="1" ht="12.75">
      <c r="D37" s="4"/>
    </row>
    <row r="38" s="1" customFormat="1" ht="12.75">
      <c r="D38" s="4"/>
    </row>
    <row r="39" s="1" customFormat="1" ht="12.75">
      <c r="D39" s="4"/>
    </row>
    <row r="40" s="1" customFormat="1" ht="12.75">
      <c r="D40" s="4"/>
    </row>
    <row r="41" s="1" customFormat="1" ht="12.75">
      <c r="D41" s="4"/>
    </row>
    <row r="42" s="1" customFormat="1" ht="12.75">
      <c r="D42" s="4"/>
    </row>
    <row r="43" s="1" customFormat="1" ht="12.75">
      <c r="D43" s="4"/>
    </row>
    <row r="44" s="1" customFormat="1" ht="12.75">
      <c r="D44" s="4"/>
    </row>
    <row r="45" s="1" customFormat="1" ht="12.75">
      <c r="D45" s="4"/>
    </row>
    <row r="46" s="1" customFormat="1" ht="12.75">
      <c r="D46" s="4"/>
    </row>
    <row r="47" s="1" customFormat="1" ht="12.75">
      <c r="D47" s="4"/>
    </row>
    <row r="48" s="1" customFormat="1" ht="12.75">
      <c r="D48" s="4"/>
    </row>
    <row r="49" s="1" customFormat="1" ht="12.75">
      <c r="D49" s="4"/>
    </row>
    <row r="50" s="1" customFormat="1" ht="12.75">
      <c r="D50" s="4"/>
    </row>
    <row r="51" s="1" customFormat="1" ht="12.75">
      <c r="D51" s="4"/>
    </row>
    <row r="52" s="1" customFormat="1" ht="12.75">
      <c r="D52" s="4"/>
    </row>
    <row r="53" s="1" customFormat="1" ht="12.75">
      <c r="D53" s="4"/>
    </row>
    <row r="54" s="1" customFormat="1" ht="12.75">
      <c r="D54" s="4"/>
    </row>
    <row r="55" s="1" customFormat="1" ht="12.75">
      <c r="D55" s="4"/>
    </row>
    <row r="56" s="1" customFormat="1" ht="12.75">
      <c r="D56" s="4"/>
    </row>
    <row r="57" s="1" customFormat="1" ht="12.75">
      <c r="D57" s="4"/>
    </row>
    <row r="58" s="1" customFormat="1" ht="12.75">
      <c r="D58" s="4"/>
    </row>
    <row r="59" s="1" customFormat="1" ht="12.75">
      <c r="D59" s="4"/>
    </row>
    <row r="60" s="1" customFormat="1" ht="12.75">
      <c r="D60" s="4"/>
    </row>
    <row r="61" s="1" customFormat="1" ht="12.75">
      <c r="D61" s="4"/>
    </row>
    <row r="62" s="1" customFormat="1" ht="12.75">
      <c r="D62" s="4"/>
    </row>
    <row r="63" s="1" customFormat="1" ht="12.75">
      <c r="D63" s="4"/>
    </row>
    <row r="64" s="1" customFormat="1" ht="12.75">
      <c r="D64" s="4"/>
    </row>
    <row r="65" s="1" customFormat="1" ht="12.75">
      <c r="D65" s="4"/>
    </row>
    <row r="66" s="1" customFormat="1" ht="12.75">
      <c r="D66" s="4"/>
    </row>
    <row r="67" s="1" customFormat="1" ht="12.75">
      <c r="D67" s="4"/>
    </row>
    <row r="68" s="1" customFormat="1" ht="12.75">
      <c r="D68" s="4"/>
    </row>
    <row r="69" s="1" customFormat="1" ht="12.75">
      <c r="D69" s="4"/>
    </row>
    <row r="70" s="1" customFormat="1" ht="12.75">
      <c r="D70" s="4"/>
    </row>
    <row r="71" s="1" customFormat="1" ht="12.75">
      <c r="D71" s="4"/>
    </row>
    <row r="72" s="1" customFormat="1" ht="12.75">
      <c r="D72" s="4"/>
    </row>
    <row r="73" s="1" customFormat="1" ht="12.75">
      <c r="D73" s="4"/>
    </row>
    <row r="74" s="1" customFormat="1" ht="12.75">
      <c r="D74" s="4"/>
    </row>
    <row r="75" s="1" customFormat="1" ht="12.75">
      <c r="D75" s="4"/>
    </row>
    <row r="76" s="1" customFormat="1" ht="12.75">
      <c r="D76" s="4"/>
    </row>
    <row r="77" s="1" customFormat="1" ht="12.75">
      <c r="D77" s="4"/>
    </row>
    <row r="78" s="1" customFormat="1" ht="12.75">
      <c r="D78" s="4"/>
    </row>
    <row r="79" s="1" customFormat="1" ht="12.75">
      <c r="D79" s="4"/>
    </row>
    <row r="80" s="1" customFormat="1" ht="12.75">
      <c r="D80" s="4"/>
    </row>
    <row r="81" s="1" customFormat="1" ht="12.75">
      <c r="D81" s="4"/>
    </row>
    <row r="82" s="1" customFormat="1" ht="12.75">
      <c r="D82" s="4"/>
    </row>
    <row r="83" s="1" customFormat="1" ht="12.75">
      <c r="D83" s="4"/>
    </row>
    <row r="84" s="1" customFormat="1" ht="12.75">
      <c r="D84" s="4"/>
    </row>
    <row r="85" s="1" customFormat="1" ht="12.75">
      <c r="D85" s="4"/>
    </row>
    <row r="86" s="1" customFormat="1" ht="12.75">
      <c r="D86" s="4"/>
    </row>
    <row r="87" s="1" customFormat="1" ht="12.75">
      <c r="D87" s="4"/>
    </row>
    <row r="88" s="1" customFormat="1" ht="12.75">
      <c r="D88" s="4"/>
    </row>
    <row r="89" s="1" customFormat="1" ht="12.75">
      <c r="D89" s="4"/>
    </row>
    <row r="90" s="1" customFormat="1" ht="12.75">
      <c r="D90" s="4"/>
    </row>
    <row r="91" s="1" customFormat="1" ht="12.75">
      <c r="D91" s="4"/>
    </row>
    <row r="92" s="1" customFormat="1" ht="12.75">
      <c r="D92" s="4"/>
    </row>
    <row r="93" s="1" customFormat="1" ht="12.75">
      <c r="D93" s="4"/>
    </row>
    <row r="94" s="1" customFormat="1" ht="12.75">
      <c r="D94" s="4"/>
    </row>
    <row r="95" s="1" customFormat="1" ht="12.75">
      <c r="D95" s="4"/>
    </row>
    <row r="96" s="1" customFormat="1" ht="12.75">
      <c r="D96" s="4"/>
    </row>
    <row r="97" s="1" customFormat="1" ht="12.75">
      <c r="D97" s="4"/>
    </row>
    <row r="98" s="1" customFormat="1" ht="12.75">
      <c r="D98" s="4"/>
    </row>
    <row r="99" s="1" customFormat="1" ht="12.75">
      <c r="D99" s="4"/>
    </row>
    <row r="100" s="1" customFormat="1" ht="12.75">
      <c r="D100" s="4"/>
    </row>
    <row r="101" s="1" customFormat="1" ht="12.75">
      <c r="D101" s="4"/>
    </row>
    <row r="102" s="1" customFormat="1" ht="12.75">
      <c r="D102" s="4"/>
    </row>
    <row r="103" s="1" customFormat="1" ht="12.75">
      <c r="D103" s="4"/>
    </row>
    <row r="104" s="1" customFormat="1" ht="12.75">
      <c r="D104" s="4"/>
    </row>
    <row r="105" s="1" customFormat="1" ht="12.75">
      <c r="D105" s="4"/>
    </row>
    <row r="106" s="1" customFormat="1" ht="12.75">
      <c r="D106" s="4"/>
    </row>
    <row r="107" s="1" customFormat="1" ht="12.75">
      <c r="D107" s="4"/>
    </row>
    <row r="108" s="1" customFormat="1" ht="12.75">
      <c r="D108" s="4"/>
    </row>
    <row r="109" s="1" customFormat="1" ht="12.75">
      <c r="D109" s="4"/>
    </row>
    <row r="110" s="1" customFormat="1" ht="12.75">
      <c r="D110" s="4"/>
    </row>
    <row r="111" s="1" customFormat="1" ht="12.75">
      <c r="D111" s="4"/>
    </row>
    <row r="112" s="1" customFormat="1" ht="12.75">
      <c r="D112" s="4"/>
    </row>
    <row r="113" s="1" customFormat="1" ht="12.75">
      <c r="D113" s="4"/>
    </row>
    <row r="114" s="1" customFormat="1" ht="12.75">
      <c r="D114" s="4"/>
    </row>
    <row r="115" s="1" customFormat="1" ht="12.75">
      <c r="D115" s="4"/>
    </row>
    <row r="116" s="1" customFormat="1" ht="12.75">
      <c r="D116" s="4"/>
    </row>
    <row r="117" s="1" customFormat="1" ht="12.75">
      <c r="D117" s="4"/>
    </row>
    <row r="118" s="1" customFormat="1" ht="12.75">
      <c r="D118" s="4"/>
    </row>
    <row r="119" s="1" customFormat="1" ht="12.75">
      <c r="D119" s="4"/>
    </row>
    <row r="120" s="1" customFormat="1" ht="12.75">
      <c r="D120" s="4"/>
    </row>
    <row r="121" s="1" customFormat="1" ht="12.75">
      <c r="D121" s="4"/>
    </row>
    <row r="122" s="1" customFormat="1" ht="12.75">
      <c r="D122" s="4"/>
    </row>
    <row r="123" s="1" customFormat="1" ht="12.75">
      <c r="D123" s="4"/>
    </row>
    <row r="124" s="1" customFormat="1" ht="12.75">
      <c r="D124" s="4"/>
    </row>
    <row r="125" s="1" customFormat="1" ht="12.75">
      <c r="D125" s="4"/>
    </row>
    <row r="126" s="1" customFormat="1" ht="12.75">
      <c r="D126" s="4"/>
    </row>
    <row r="127" s="1" customFormat="1" ht="12.75">
      <c r="D127" s="4"/>
    </row>
    <row r="128" s="1" customFormat="1" ht="12.75">
      <c r="D128" s="4"/>
    </row>
    <row r="129" s="1" customFormat="1" ht="12.75">
      <c r="D129" s="4"/>
    </row>
    <row r="130" s="1" customFormat="1" ht="12.75">
      <c r="D130" s="4"/>
    </row>
    <row r="131" s="1" customFormat="1" ht="12.75">
      <c r="D131" s="4"/>
    </row>
    <row r="132" s="1" customFormat="1" ht="12.75">
      <c r="D132" s="4"/>
    </row>
    <row r="133" s="1" customFormat="1" ht="12.75">
      <c r="D133" s="4"/>
    </row>
    <row r="134" s="1" customFormat="1" ht="12.75">
      <c r="D134" s="4"/>
    </row>
    <row r="135" s="1" customFormat="1" ht="12.75">
      <c r="D135" s="4"/>
    </row>
    <row r="136" s="1" customFormat="1" ht="12.75">
      <c r="D136" s="4"/>
    </row>
    <row r="137" s="1" customFormat="1" ht="12.75">
      <c r="D137" s="4"/>
    </row>
    <row r="138" s="1" customFormat="1" ht="12.75">
      <c r="D138" s="4"/>
    </row>
    <row r="139" s="1" customFormat="1" ht="12.75">
      <c r="D139" s="4"/>
    </row>
    <row r="140" s="1" customFormat="1" ht="12.75">
      <c r="D140" s="4"/>
    </row>
    <row r="141" s="1" customFormat="1" ht="12.75">
      <c r="D141" s="4"/>
    </row>
    <row r="142" s="1" customFormat="1" ht="12.75">
      <c r="D142" s="4"/>
    </row>
    <row r="143" s="1" customFormat="1" ht="12.75">
      <c r="D143" s="4"/>
    </row>
    <row r="144" s="1" customFormat="1" ht="12.75">
      <c r="D144" s="4"/>
    </row>
    <row r="145" s="1" customFormat="1" ht="12.75">
      <c r="D145" s="4"/>
    </row>
    <row r="146" s="1" customFormat="1" ht="12.75">
      <c r="D146" s="4"/>
    </row>
    <row r="147" s="1" customFormat="1" ht="12.75">
      <c r="D147" s="4"/>
    </row>
    <row r="148" s="1" customFormat="1" ht="12.75">
      <c r="D148" s="4"/>
    </row>
    <row r="149" s="1" customFormat="1" ht="12.75">
      <c r="D149" s="4"/>
    </row>
    <row r="150" s="1" customFormat="1" ht="12.75">
      <c r="D150" s="4"/>
    </row>
    <row r="151" s="1" customFormat="1" ht="12.75">
      <c r="D151" s="4"/>
    </row>
    <row r="152" s="1" customFormat="1" ht="12.75">
      <c r="D152" s="4"/>
    </row>
    <row r="153" s="1" customFormat="1" ht="12.75">
      <c r="D153" s="4"/>
    </row>
    <row r="154" s="1" customFormat="1" ht="12.75">
      <c r="D154" s="4"/>
    </row>
    <row r="155" s="1" customFormat="1" ht="12.75">
      <c r="D155" s="4"/>
    </row>
    <row r="156" s="1" customFormat="1" ht="12.75">
      <c r="D156" s="4"/>
    </row>
    <row r="157" s="1" customFormat="1" ht="12.75">
      <c r="D157" s="4"/>
    </row>
    <row r="158" s="1" customFormat="1" ht="12.75">
      <c r="D158" s="4"/>
    </row>
    <row r="159" s="1" customFormat="1" ht="12.75">
      <c r="D159" s="4"/>
    </row>
    <row r="160" s="1" customFormat="1" ht="12.75">
      <c r="D160" s="4"/>
    </row>
    <row r="161" s="1" customFormat="1" ht="12.75">
      <c r="D161" s="4"/>
    </row>
    <row r="162" s="1" customFormat="1" ht="12.75">
      <c r="D162" s="4"/>
    </row>
    <row r="163" s="1" customFormat="1" ht="12.75">
      <c r="D163" s="4"/>
    </row>
    <row r="164" s="1" customFormat="1" ht="12.75">
      <c r="D164" s="4"/>
    </row>
    <row r="165" s="1" customFormat="1" ht="12.75">
      <c r="D165" s="4"/>
    </row>
    <row r="166" s="1" customFormat="1" ht="12.75">
      <c r="D166" s="4"/>
    </row>
    <row r="167" s="1" customFormat="1" ht="12.75">
      <c r="D167" s="4"/>
    </row>
    <row r="168" s="1" customFormat="1" ht="12.75">
      <c r="D168" s="4"/>
    </row>
    <row r="169" s="1" customFormat="1" ht="12.75">
      <c r="D169" s="4"/>
    </row>
    <row r="170" s="1" customFormat="1" ht="12.75">
      <c r="D170" s="4"/>
    </row>
    <row r="171" s="1" customFormat="1" ht="12.75">
      <c r="D171" s="4"/>
    </row>
    <row r="172" s="1" customFormat="1" ht="12.75">
      <c r="D172" s="4"/>
    </row>
    <row r="173" s="1" customFormat="1" ht="12.75">
      <c r="D173" s="4"/>
    </row>
    <row r="174" s="1" customFormat="1" ht="12.75">
      <c r="D174" s="4"/>
    </row>
    <row r="175" s="1" customFormat="1" ht="12.75">
      <c r="D175" s="4"/>
    </row>
    <row r="176" s="1" customFormat="1" ht="12.75">
      <c r="D176" s="4"/>
    </row>
    <row r="177" s="1" customFormat="1" ht="12.75">
      <c r="D177" s="4"/>
    </row>
    <row r="178" s="1" customFormat="1" ht="12.75">
      <c r="D178" s="4"/>
    </row>
    <row r="179" s="1" customFormat="1" ht="12.75">
      <c r="D179" s="4"/>
    </row>
    <row r="180" s="1" customFormat="1" ht="12.75">
      <c r="D180" s="4"/>
    </row>
    <row r="181" s="1" customFormat="1" ht="12.75">
      <c r="D181" s="4"/>
    </row>
    <row r="182" s="1" customFormat="1" ht="12.75">
      <c r="D182" s="4"/>
    </row>
    <row r="183" s="1" customFormat="1" ht="12.75">
      <c r="D183" s="4"/>
    </row>
    <row r="184" s="1" customFormat="1" ht="12.75">
      <c r="D184" s="4"/>
    </row>
    <row r="185" s="1" customFormat="1" ht="12.75">
      <c r="D185" s="4"/>
    </row>
    <row r="186" s="1" customFormat="1" ht="12.75">
      <c r="D186" s="4"/>
    </row>
    <row r="187" s="1" customFormat="1" ht="12.75">
      <c r="D187" s="4"/>
    </row>
    <row r="188" s="1" customFormat="1" ht="12.75">
      <c r="D188" s="4"/>
    </row>
    <row r="189" s="1" customFormat="1" ht="12.75">
      <c r="D189" s="4"/>
    </row>
    <row r="190" s="1" customFormat="1" ht="12.75">
      <c r="D190" s="4"/>
    </row>
    <row r="191" s="1" customFormat="1" ht="12.75">
      <c r="D191" s="4"/>
    </row>
    <row r="192" s="1" customFormat="1" ht="12.75">
      <c r="D192" s="4"/>
    </row>
    <row r="193" s="1" customFormat="1" ht="12.75">
      <c r="D193" s="4"/>
    </row>
    <row r="194" s="1" customFormat="1" ht="12.75">
      <c r="D194" s="4"/>
    </row>
    <row r="195" s="1" customFormat="1" ht="12.75">
      <c r="D195" s="4"/>
    </row>
    <row r="196" s="1" customFormat="1" ht="12.75">
      <c r="D196" s="4"/>
    </row>
    <row r="197" s="1" customFormat="1" ht="12.75">
      <c r="D197" s="4"/>
    </row>
    <row r="198" s="1" customFormat="1" ht="12.75">
      <c r="D198" s="4"/>
    </row>
    <row r="199" s="1" customFormat="1" ht="12.75">
      <c r="D199" s="4"/>
    </row>
    <row r="200" s="1" customFormat="1" ht="12.75">
      <c r="D200" s="4"/>
    </row>
    <row r="201" s="1" customFormat="1" ht="12.75">
      <c r="D201" s="4"/>
    </row>
    <row r="202" s="1" customFormat="1" ht="12.75">
      <c r="D202" s="4"/>
    </row>
    <row r="203" s="1" customFormat="1" ht="12.75">
      <c r="D203" s="4"/>
    </row>
    <row r="204" s="1" customFormat="1" ht="12.75">
      <c r="D204" s="4"/>
    </row>
    <row r="205" s="1" customFormat="1" ht="12.75">
      <c r="D205" s="4"/>
    </row>
    <row r="206" s="1" customFormat="1" ht="12.75">
      <c r="D206" s="4"/>
    </row>
    <row r="207" s="1" customFormat="1" ht="12.75">
      <c r="D207" s="4"/>
    </row>
    <row r="208" s="1" customFormat="1" ht="12.75">
      <c r="D208" s="4"/>
    </row>
    <row r="209" s="1" customFormat="1" ht="12.75">
      <c r="D209" s="4"/>
    </row>
  </sheetData>
  <sheetProtection/>
  <mergeCells count="1">
    <mergeCell ref="A1:H1"/>
  </mergeCells>
  <printOptions horizontalCentered="1"/>
  <pageMargins left="0.1968503937007874" right="0.1968503937007874" top="0.4330708661417323" bottom="0.4330708661417323" header="0.31496062992125984" footer="0.31496062992125984"/>
  <pageSetup firstPageNumber="4" useFirstPageNumber="1" horizontalDpi="600" verticalDpi="6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06"/>
  <sheetViews>
    <sheetView zoomScalePageLayoutView="0" workbookViewId="0" topLeftCell="A144">
      <selection activeCell="L173" sqref="L173"/>
    </sheetView>
  </sheetViews>
  <sheetFormatPr defaultColWidth="9.140625" defaultRowHeight="12.75"/>
  <cols>
    <col min="1" max="1" width="8.00390625" style="188" customWidth="1"/>
    <col min="2" max="2" width="51.7109375" style="1" customWidth="1"/>
    <col min="3" max="3" width="13.57421875" style="2" customWidth="1"/>
    <col min="4" max="4" width="13.140625" style="2" customWidth="1"/>
    <col min="5" max="5" width="12.7109375" style="2" customWidth="1"/>
  </cols>
  <sheetData>
    <row r="1" spans="1:5" ht="28.5" customHeight="1">
      <c r="A1" s="319" t="s">
        <v>169</v>
      </c>
      <c r="B1" s="320"/>
      <c r="C1" s="320"/>
      <c r="D1" s="320"/>
      <c r="E1" s="320"/>
    </row>
    <row r="2" spans="1:5" ht="27.75" customHeight="1">
      <c r="A2" s="183" t="s">
        <v>100</v>
      </c>
      <c r="B2" s="184" t="s">
        <v>101</v>
      </c>
      <c r="C2" s="243" t="s">
        <v>220</v>
      </c>
      <c r="D2" s="244" t="s">
        <v>224</v>
      </c>
      <c r="E2" s="243" t="s">
        <v>225</v>
      </c>
    </row>
    <row r="3" spans="1:5" ht="6" customHeight="1">
      <c r="A3" s="186"/>
      <c r="B3" s="155"/>
      <c r="C3" s="156"/>
      <c r="D3" s="156"/>
      <c r="E3" s="156"/>
    </row>
    <row r="4" spans="1:5" ht="17.25" customHeight="1">
      <c r="A4" s="187" t="s">
        <v>172</v>
      </c>
      <c r="B4" s="95" t="s">
        <v>102</v>
      </c>
      <c r="C4" s="96">
        <f>C5+C78+C88+C98+C174+C191</f>
        <v>4354568000</v>
      </c>
      <c r="D4" s="96">
        <f>D5+D78+D88+D98+D174+D191</f>
        <v>-680200000</v>
      </c>
      <c r="E4" s="96">
        <f>E5+E78+E88+E98+E174+E191</f>
        <v>3674368000</v>
      </c>
    </row>
    <row r="5" spans="1:5" ht="22.5" customHeight="1">
      <c r="A5" s="97">
        <v>100</v>
      </c>
      <c r="B5" s="98" t="s">
        <v>103</v>
      </c>
      <c r="C5" s="73">
        <f>C7+C51+C59+C67+C72</f>
        <v>258268000</v>
      </c>
      <c r="D5" s="73">
        <f>D7+D51+D59+D67+D72</f>
        <v>22120000</v>
      </c>
      <c r="E5" s="73">
        <f>E7+E51+E59+E67+E72</f>
        <v>280388000</v>
      </c>
    </row>
    <row r="6" spans="3:5" ht="12.75">
      <c r="C6" s="85"/>
      <c r="D6" s="85"/>
      <c r="E6" s="85"/>
    </row>
    <row r="7" spans="1:5" ht="12.75">
      <c r="A7" s="189" t="s">
        <v>104</v>
      </c>
      <c r="B7" s="99" t="s">
        <v>105</v>
      </c>
      <c r="C7" s="85">
        <f>C8+C16+C42+C47</f>
        <v>220968000</v>
      </c>
      <c r="D7" s="85">
        <f>D8+D16+D42+D47</f>
        <v>2120000</v>
      </c>
      <c r="E7" s="85">
        <f>E8+E16+E42+E47</f>
        <v>223088000</v>
      </c>
    </row>
    <row r="8" spans="1:5" ht="12.75">
      <c r="A8" s="190">
        <v>31</v>
      </c>
      <c r="B8" s="99" t="s">
        <v>48</v>
      </c>
      <c r="C8" s="85">
        <f>C9+C11+C13</f>
        <v>91155000</v>
      </c>
      <c r="D8" s="85">
        <f>D9+D11+D13</f>
        <v>0</v>
      </c>
      <c r="E8" s="85">
        <f>E9+E11+E13</f>
        <v>91155000</v>
      </c>
    </row>
    <row r="9" spans="1:5" s="265" customFormat="1" ht="12.75">
      <c r="A9" s="263">
        <v>311</v>
      </c>
      <c r="B9" s="264" t="s">
        <v>193</v>
      </c>
      <c r="C9" s="249">
        <f>C10</f>
        <v>76739000</v>
      </c>
      <c r="D9" s="249">
        <f>D10</f>
        <v>0</v>
      </c>
      <c r="E9" s="249">
        <f>E10</f>
        <v>76739000</v>
      </c>
    </row>
    <row r="10" spans="1:5" s="265" customFormat="1" ht="12.75" hidden="1">
      <c r="A10" s="191">
        <v>3111</v>
      </c>
      <c r="B10" s="100" t="s">
        <v>251</v>
      </c>
      <c r="C10" s="101">
        <f>'rashodi-opći dio'!F7</f>
        <v>76739000</v>
      </c>
      <c r="D10" s="101">
        <f>'rashodi-opći dio'!G7</f>
        <v>0</v>
      </c>
      <c r="E10" s="101">
        <f>'rashodi-opći dio'!H7</f>
        <v>76739000</v>
      </c>
    </row>
    <row r="11" spans="1:5" s="265" customFormat="1" ht="12.75">
      <c r="A11" s="266">
        <v>312</v>
      </c>
      <c r="B11" s="264" t="s">
        <v>49</v>
      </c>
      <c r="C11" s="109">
        <f>C12</f>
        <v>2751650</v>
      </c>
      <c r="D11" s="109">
        <f>D12</f>
        <v>0</v>
      </c>
      <c r="E11" s="109">
        <f>E12</f>
        <v>2751650</v>
      </c>
    </row>
    <row r="12" spans="1:5" s="265" customFormat="1" ht="12.75" hidden="1">
      <c r="A12" s="191">
        <v>3121</v>
      </c>
      <c r="B12" s="100" t="s">
        <v>106</v>
      </c>
      <c r="C12" s="101">
        <f>'rashodi-opći dio'!F9</f>
        <v>2751650</v>
      </c>
      <c r="D12" s="101">
        <f>'rashodi-opći dio'!G9</f>
        <v>0</v>
      </c>
      <c r="E12" s="101">
        <f>'rashodi-opći dio'!H9</f>
        <v>2751650</v>
      </c>
    </row>
    <row r="13" spans="1:5" s="265" customFormat="1" ht="12.75">
      <c r="A13" s="266">
        <v>313</v>
      </c>
      <c r="B13" s="264" t="s">
        <v>197</v>
      </c>
      <c r="C13" s="109">
        <f>SUM(C14:C15)</f>
        <v>11664350</v>
      </c>
      <c r="D13" s="109">
        <f>SUM(D14:D15)</f>
        <v>0</v>
      </c>
      <c r="E13" s="109">
        <f>SUM(E14:E15)</f>
        <v>11664350</v>
      </c>
    </row>
    <row r="14" spans="1:5" ht="12.75" hidden="1">
      <c r="A14" s="191">
        <v>3132</v>
      </c>
      <c r="B14" s="100" t="s">
        <v>156</v>
      </c>
      <c r="C14" s="101">
        <f>'rashodi-opći dio'!F11</f>
        <v>10359800</v>
      </c>
      <c r="D14" s="101">
        <f>'rashodi-opći dio'!G11</f>
        <v>0</v>
      </c>
      <c r="E14" s="101">
        <f>'rashodi-opći dio'!H11</f>
        <v>10359800</v>
      </c>
    </row>
    <row r="15" spans="1:5" ht="12.75" hidden="1">
      <c r="A15" s="191">
        <v>3133</v>
      </c>
      <c r="B15" s="100" t="s">
        <v>107</v>
      </c>
      <c r="C15" s="101">
        <f>'rashodi-opći dio'!F12</f>
        <v>1304550</v>
      </c>
      <c r="D15" s="101">
        <f>'rashodi-opći dio'!G12</f>
        <v>0</v>
      </c>
      <c r="E15" s="101">
        <f>'rashodi-opći dio'!H12</f>
        <v>1304550</v>
      </c>
    </row>
    <row r="16" spans="1:5" ht="12.75">
      <c r="A16" s="185">
        <v>32</v>
      </c>
      <c r="B16" s="216" t="s">
        <v>5</v>
      </c>
      <c r="C16" s="96">
        <f>C17+C21+C26+C35</f>
        <v>63603000</v>
      </c>
      <c r="D16" s="96">
        <f>D17+D21+D26+D35</f>
        <v>2120000</v>
      </c>
      <c r="E16" s="96">
        <f>E17+E21+E26+E35</f>
        <v>65723000</v>
      </c>
    </row>
    <row r="17" spans="1:5" s="265" customFormat="1" ht="12.75">
      <c r="A17" s="266">
        <v>321</v>
      </c>
      <c r="B17" s="264" t="s">
        <v>8</v>
      </c>
      <c r="C17" s="109">
        <f>SUM(C18:C20)</f>
        <v>4254000</v>
      </c>
      <c r="D17" s="109">
        <f>SUM(D18:D20)</f>
        <v>0</v>
      </c>
      <c r="E17" s="109">
        <f>SUM(E18:E20)</f>
        <v>4254000</v>
      </c>
    </row>
    <row r="18" spans="1:5" s="265" customFormat="1" ht="12.75" hidden="1">
      <c r="A18" s="191">
        <v>3211</v>
      </c>
      <c r="B18" s="102" t="s">
        <v>252</v>
      </c>
      <c r="C18" s="101">
        <f>'rashodi-opći dio'!F15</f>
        <v>1280000</v>
      </c>
      <c r="D18" s="101">
        <f>'rashodi-opći dio'!G15</f>
        <v>0</v>
      </c>
      <c r="E18" s="101">
        <f>'rashodi-opći dio'!H15</f>
        <v>1280000</v>
      </c>
    </row>
    <row r="19" spans="1:5" s="265" customFormat="1" ht="12.75" hidden="1">
      <c r="A19" s="191">
        <v>3212</v>
      </c>
      <c r="B19" s="102" t="s">
        <v>253</v>
      </c>
      <c r="C19" s="101">
        <f>'rashodi-opći dio'!F16</f>
        <v>2302000</v>
      </c>
      <c r="D19" s="101">
        <f>'rashodi-opći dio'!G16</f>
        <v>0</v>
      </c>
      <c r="E19" s="101">
        <f>'rashodi-opći dio'!H16</f>
        <v>2302000</v>
      </c>
    </row>
    <row r="20" spans="1:5" s="265" customFormat="1" ht="12.75" hidden="1">
      <c r="A20" s="192" t="s">
        <v>7</v>
      </c>
      <c r="B20" s="103" t="s">
        <v>254</v>
      </c>
      <c r="C20" s="101">
        <f>'rashodi-opći dio'!F17</f>
        <v>672000</v>
      </c>
      <c r="D20" s="101">
        <f>'rashodi-opći dio'!G17</f>
        <v>0</v>
      </c>
      <c r="E20" s="101">
        <f>'rashodi-opći dio'!H17</f>
        <v>672000</v>
      </c>
    </row>
    <row r="21" spans="1:5" s="265" customFormat="1" ht="12.75">
      <c r="A21" s="266">
        <v>322</v>
      </c>
      <c r="B21" s="264" t="s">
        <v>50</v>
      </c>
      <c r="C21" s="109">
        <f>SUM(C22:C25)</f>
        <v>13845000</v>
      </c>
      <c r="D21" s="109">
        <f>SUM(D22:D25)</f>
        <v>0</v>
      </c>
      <c r="E21" s="109">
        <f>SUM(E22:E25)</f>
        <v>13845000</v>
      </c>
    </row>
    <row r="22" spans="1:5" s="265" customFormat="1" ht="12.75" hidden="1">
      <c r="A22" s="192">
        <v>3221</v>
      </c>
      <c r="B22" s="100" t="s">
        <v>108</v>
      </c>
      <c r="C22" s="101">
        <f>'rashodi-opći dio'!F19</f>
        <v>1950000</v>
      </c>
      <c r="D22" s="101">
        <f>'rashodi-opći dio'!G19</f>
        <v>0</v>
      </c>
      <c r="E22" s="101">
        <f>'rashodi-opći dio'!H19</f>
        <v>1950000</v>
      </c>
    </row>
    <row r="23" spans="1:5" s="265" customFormat="1" ht="12.75" hidden="1">
      <c r="A23" s="192">
        <v>3223</v>
      </c>
      <c r="B23" s="100" t="s">
        <v>255</v>
      </c>
      <c r="C23" s="101">
        <f>'rashodi-opći dio'!F20</f>
        <v>11145000</v>
      </c>
      <c r="D23" s="101">
        <f>'rashodi-opći dio'!G20</f>
        <v>0</v>
      </c>
      <c r="E23" s="101">
        <f>'rashodi-opći dio'!H20</f>
        <v>11145000</v>
      </c>
    </row>
    <row r="24" spans="1:5" s="265" customFormat="1" ht="12.75" hidden="1">
      <c r="A24" s="192" t="s">
        <v>9</v>
      </c>
      <c r="B24" s="217" t="s">
        <v>198</v>
      </c>
      <c r="C24" s="101">
        <f>'rashodi-opći dio'!F21</f>
        <v>410000</v>
      </c>
      <c r="D24" s="101">
        <f>'rashodi-opći dio'!G21</f>
        <v>0</v>
      </c>
      <c r="E24" s="101">
        <f>'rashodi-opći dio'!H21</f>
        <v>410000</v>
      </c>
    </row>
    <row r="25" spans="1:5" s="265" customFormat="1" ht="12.75" hidden="1">
      <c r="A25" s="192">
        <v>3227</v>
      </c>
      <c r="B25" s="101" t="s">
        <v>199</v>
      </c>
      <c r="C25" s="101">
        <f>'rashodi-opći dio'!F22</f>
        <v>340000</v>
      </c>
      <c r="D25" s="101">
        <f>'rashodi-opći dio'!G22</f>
        <v>0</v>
      </c>
      <c r="E25" s="101">
        <f>'rashodi-opći dio'!H22</f>
        <v>340000</v>
      </c>
    </row>
    <row r="26" spans="1:5" s="265" customFormat="1" ht="12.75">
      <c r="A26" s="266">
        <v>323</v>
      </c>
      <c r="B26" s="264" t="s">
        <v>10</v>
      </c>
      <c r="C26" s="109">
        <f>SUM(C27:C34)</f>
        <v>41861000</v>
      </c>
      <c r="D26" s="109">
        <f>SUM(D27:D34)</f>
        <v>2120000</v>
      </c>
      <c r="E26" s="109">
        <f>SUM(E27:E34)</f>
        <v>43981000</v>
      </c>
    </row>
    <row r="27" spans="1:5" s="265" customFormat="1" ht="12.75" hidden="1">
      <c r="A27" s="193">
        <v>3231</v>
      </c>
      <c r="B27" s="100" t="s">
        <v>256</v>
      </c>
      <c r="C27" s="101">
        <f>'rashodi-opći dio'!F24</f>
        <v>4529000</v>
      </c>
      <c r="D27" s="101">
        <f>'rashodi-opći dio'!G24</f>
        <v>0</v>
      </c>
      <c r="E27" s="101">
        <f>'rashodi-opći dio'!H24</f>
        <v>4529000</v>
      </c>
    </row>
    <row r="28" spans="1:5" s="265" customFormat="1" ht="12.75" hidden="1">
      <c r="A28" s="193">
        <v>3232</v>
      </c>
      <c r="B28" s="104" t="s">
        <v>11</v>
      </c>
      <c r="C28" s="101">
        <f>'rashodi-opći dio'!F25-'rashodi-opći dio'!F26-'rashodi-opći dio'!F28-'rashodi-opći dio'!F29</f>
        <v>18380000</v>
      </c>
      <c r="D28" s="101">
        <f>'rashodi-opći dio'!G25-'rashodi-opći dio'!G26-'rashodi-opći dio'!G28-'rashodi-opći dio'!G29</f>
        <v>0</v>
      </c>
      <c r="E28" s="101">
        <f>'rashodi-opći dio'!H25-'rashodi-opći dio'!H26-'rashodi-opći dio'!H28-'rashodi-opći dio'!H29</f>
        <v>18380000</v>
      </c>
    </row>
    <row r="29" spans="1:5" s="265" customFormat="1" ht="12.75" hidden="1">
      <c r="A29" s="193">
        <v>3233</v>
      </c>
      <c r="B29" s="102" t="s">
        <v>257</v>
      </c>
      <c r="C29" s="101">
        <f>'rashodi-opći dio'!F31</f>
        <v>2200000</v>
      </c>
      <c r="D29" s="101">
        <f>'rashodi-opći dio'!G31</f>
        <v>0</v>
      </c>
      <c r="E29" s="101">
        <f>'rashodi-opći dio'!H31</f>
        <v>2200000</v>
      </c>
    </row>
    <row r="30" spans="1:5" s="265" customFormat="1" ht="12.75" hidden="1">
      <c r="A30" s="193">
        <v>3234</v>
      </c>
      <c r="B30" s="102" t="s">
        <v>109</v>
      </c>
      <c r="C30" s="101">
        <f>'rashodi-opći dio'!F32</f>
        <v>6095000</v>
      </c>
      <c r="D30" s="101">
        <f>'rashodi-opći dio'!G32</f>
        <v>0</v>
      </c>
      <c r="E30" s="101">
        <f>'rashodi-opći dio'!H32</f>
        <v>6095000</v>
      </c>
    </row>
    <row r="31" spans="1:5" s="265" customFormat="1" ht="12.75" hidden="1">
      <c r="A31" s="193">
        <v>3235</v>
      </c>
      <c r="B31" s="102" t="s">
        <v>110</v>
      </c>
      <c r="C31" s="101">
        <f>'rashodi-opći dio'!F33</f>
        <v>2700000</v>
      </c>
      <c r="D31" s="101">
        <f>'rashodi-opći dio'!G33</f>
        <v>0</v>
      </c>
      <c r="E31" s="101">
        <f>'rashodi-opći dio'!H33</f>
        <v>2700000</v>
      </c>
    </row>
    <row r="32" spans="1:5" s="265" customFormat="1" ht="12.75" hidden="1">
      <c r="A32" s="193">
        <v>3236</v>
      </c>
      <c r="B32" s="102" t="s">
        <v>258</v>
      </c>
      <c r="C32" s="101">
        <f>'rashodi-opći dio'!F34</f>
        <v>900000</v>
      </c>
      <c r="D32" s="101">
        <f>'rashodi-opći dio'!G34</f>
        <v>0</v>
      </c>
      <c r="E32" s="101">
        <f>'rashodi-opći dio'!H34</f>
        <v>900000</v>
      </c>
    </row>
    <row r="33" spans="1:5" s="265" customFormat="1" ht="12.75" hidden="1">
      <c r="A33" s="193">
        <v>3237</v>
      </c>
      <c r="B33" s="104" t="s">
        <v>259</v>
      </c>
      <c r="C33" s="101">
        <f>'rashodi-opći dio'!F35-'rashodi-opći dio'!F36</f>
        <v>2850000</v>
      </c>
      <c r="D33" s="101">
        <f>'rashodi-opći dio'!G35-'rashodi-opći dio'!G36</f>
        <v>2120000</v>
      </c>
      <c r="E33" s="101">
        <f>'rashodi-opći dio'!H35-'rashodi-opći dio'!H36</f>
        <v>4970000</v>
      </c>
    </row>
    <row r="34" spans="1:5" s="265" customFormat="1" ht="12.75" hidden="1">
      <c r="A34" s="193">
        <v>3239</v>
      </c>
      <c r="B34" s="104" t="s">
        <v>260</v>
      </c>
      <c r="C34" s="101">
        <f>'rashodi-opći dio'!F40</f>
        <v>4207000</v>
      </c>
      <c r="D34" s="101">
        <f>'rashodi-opći dio'!G40</f>
        <v>0</v>
      </c>
      <c r="E34" s="101">
        <f>'rashodi-opći dio'!H40</f>
        <v>4207000</v>
      </c>
    </row>
    <row r="35" spans="1:5" s="265" customFormat="1" ht="12.75">
      <c r="A35" s="266">
        <v>329</v>
      </c>
      <c r="B35" s="264" t="s">
        <v>52</v>
      </c>
      <c r="C35" s="109">
        <f>SUM(C36:C41)</f>
        <v>3643000</v>
      </c>
      <c r="D35" s="109">
        <f>SUM(D36:D41)</f>
        <v>0</v>
      </c>
      <c r="E35" s="109">
        <f>SUM(E36:E41)</f>
        <v>3643000</v>
      </c>
    </row>
    <row r="36" spans="1:5" ht="12.75" hidden="1">
      <c r="A36" s="193">
        <v>3291</v>
      </c>
      <c r="B36" s="105" t="s">
        <v>157</v>
      </c>
      <c r="C36" s="101">
        <f>'rashodi-opći dio'!F42</f>
        <v>350000</v>
      </c>
      <c r="D36" s="101">
        <f>'rashodi-opći dio'!G42</f>
        <v>0</v>
      </c>
      <c r="E36" s="101">
        <f>'rashodi-opći dio'!H42</f>
        <v>350000</v>
      </c>
    </row>
    <row r="37" spans="1:5" ht="12.75" hidden="1">
      <c r="A37" s="193">
        <v>3292</v>
      </c>
      <c r="B37" s="105" t="s">
        <v>158</v>
      </c>
      <c r="C37" s="101">
        <f>'rashodi-opći dio'!F43</f>
        <v>940000</v>
      </c>
      <c r="D37" s="101">
        <f>'rashodi-opći dio'!G43</f>
        <v>0</v>
      </c>
      <c r="E37" s="101">
        <f>'rashodi-opći dio'!H43</f>
        <v>940000</v>
      </c>
    </row>
    <row r="38" spans="1:5" ht="12.75" hidden="1">
      <c r="A38" s="193">
        <v>3293</v>
      </c>
      <c r="B38" s="105" t="s">
        <v>159</v>
      </c>
      <c r="C38" s="101">
        <f>'rashodi-opći dio'!F44</f>
        <v>350000</v>
      </c>
      <c r="D38" s="101">
        <f>'rashodi-opći dio'!G44</f>
        <v>0</v>
      </c>
      <c r="E38" s="101">
        <f>'rashodi-opći dio'!H44</f>
        <v>350000</v>
      </c>
    </row>
    <row r="39" spans="1:5" ht="12.75" hidden="1">
      <c r="A39" s="193">
        <v>3294</v>
      </c>
      <c r="B39" s="105" t="s">
        <v>111</v>
      </c>
      <c r="C39" s="101">
        <f>'rashodi-opći dio'!F45</f>
        <v>236000</v>
      </c>
      <c r="D39" s="101">
        <f>'rashodi-opći dio'!G45</f>
        <v>0</v>
      </c>
      <c r="E39" s="101">
        <f>'rashodi-opći dio'!H45</f>
        <v>236000</v>
      </c>
    </row>
    <row r="40" spans="1:5" ht="12.75" hidden="1">
      <c r="A40" s="193">
        <v>3295</v>
      </c>
      <c r="B40" s="74" t="s">
        <v>181</v>
      </c>
      <c r="C40" s="101">
        <f>'rashodi-opći dio'!F46</f>
        <v>410000</v>
      </c>
      <c r="D40" s="101">
        <f>'rashodi-opći dio'!G46</f>
        <v>0</v>
      </c>
      <c r="E40" s="101">
        <f>'rashodi-opći dio'!H46</f>
        <v>410000</v>
      </c>
    </row>
    <row r="41" spans="1:5" ht="12.75" hidden="1">
      <c r="A41" s="193">
        <v>3299</v>
      </c>
      <c r="B41" s="100" t="s">
        <v>112</v>
      </c>
      <c r="C41" s="101">
        <f>'rashodi-opći dio'!F47</f>
        <v>1357000</v>
      </c>
      <c r="D41" s="101">
        <f>'rashodi-opći dio'!G47</f>
        <v>0</v>
      </c>
      <c r="E41" s="101">
        <f>'rashodi-opći dio'!H47</f>
        <v>1357000</v>
      </c>
    </row>
    <row r="42" spans="1:5" ht="12.75">
      <c r="A42" s="185">
        <v>34</v>
      </c>
      <c r="B42" s="99" t="s">
        <v>200</v>
      </c>
      <c r="C42" s="96">
        <f>C43</f>
        <v>54310000</v>
      </c>
      <c r="D42" s="96">
        <f>D43</f>
        <v>0</v>
      </c>
      <c r="E42" s="96">
        <f>E43</f>
        <v>54310000</v>
      </c>
    </row>
    <row r="43" spans="1:5" s="265" customFormat="1" ht="12.75">
      <c r="A43" s="266">
        <v>343</v>
      </c>
      <c r="B43" s="264" t="s">
        <v>61</v>
      </c>
      <c r="C43" s="86">
        <f>SUM(C44:C46)</f>
        <v>54310000</v>
      </c>
      <c r="D43" s="86">
        <f>SUM(D44:D46)</f>
        <v>0</v>
      </c>
      <c r="E43" s="86">
        <f>SUM(E44:E46)</f>
        <v>54310000</v>
      </c>
    </row>
    <row r="44" spans="1:5" ht="12.75" hidden="1">
      <c r="A44" s="194">
        <v>3431</v>
      </c>
      <c r="B44" s="106" t="s">
        <v>160</v>
      </c>
      <c r="C44" s="101">
        <f>'rashodi-opći dio'!F54</f>
        <v>310000</v>
      </c>
      <c r="D44" s="101">
        <f>'rashodi-opći dio'!G54</f>
        <v>0</v>
      </c>
      <c r="E44" s="101">
        <f>'rashodi-opći dio'!H54</f>
        <v>310000</v>
      </c>
    </row>
    <row r="45" spans="1:5" ht="12.75" hidden="1">
      <c r="A45" s="194">
        <v>3433</v>
      </c>
      <c r="B45" s="106" t="s">
        <v>161</v>
      </c>
      <c r="C45" s="101">
        <f>'rashodi-opći dio'!F55</f>
        <v>14000000</v>
      </c>
      <c r="D45" s="101">
        <f>'rashodi-opći dio'!G55</f>
        <v>0</v>
      </c>
      <c r="E45" s="101">
        <f>'rashodi-opći dio'!H55</f>
        <v>14000000</v>
      </c>
    </row>
    <row r="46" spans="1:5" ht="12.75" hidden="1">
      <c r="A46" s="194">
        <v>3434</v>
      </c>
      <c r="B46" s="106" t="s">
        <v>162</v>
      </c>
      <c r="C46" s="101">
        <f>'rashodi-opći dio'!F56</f>
        <v>40000000</v>
      </c>
      <c r="D46" s="101">
        <f>'rashodi-opći dio'!G56</f>
        <v>0</v>
      </c>
      <c r="E46" s="101">
        <f>'rashodi-opći dio'!H56</f>
        <v>40000000</v>
      </c>
    </row>
    <row r="47" spans="1:5" ht="12.75">
      <c r="A47" s="185">
        <v>38</v>
      </c>
      <c r="B47" s="99" t="s">
        <v>201</v>
      </c>
      <c r="C47" s="96">
        <f aca="true" t="shared" si="0" ref="C47:E48">C48</f>
        <v>11900000</v>
      </c>
      <c r="D47" s="96">
        <f t="shared" si="0"/>
        <v>0</v>
      </c>
      <c r="E47" s="96">
        <f t="shared" si="0"/>
        <v>11900000</v>
      </c>
    </row>
    <row r="48" spans="1:5" s="265" customFormat="1" ht="12.75">
      <c r="A48" s="266">
        <v>383</v>
      </c>
      <c r="B48" s="218" t="s">
        <v>202</v>
      </c>
      <c r="C48" s="109">
        <f t="shared" si="0"/>
        <v>11900000</v>
      </c>
      <c r="D48" s="109">
        <f t="shared" si="0"/>
        <v>0</v>
      </c>
      <c r="E48" s="109">
        <f t="shared" si="0"/>
        <v>11900000</v>
      </c>
    </row>
    <row r="49" spans="1:5" ht="12.75" hidden="1">
      <c r="A49" s="191">
        <v>3831</v>
      </c>
      <c r="B49" s="102" t="s">
        <v>113</v>
      </c>
      <c r="C49" s="101">
        <f>'rashodi-opći dio'!F61</f>
        <v>11900000</v>
      </c>
      <c r="D49" s="101">
        <f>'rashodi-opći dio'!G61</f>
        <v>0</v>
      </c>
      <c r="E49" s="101">
        <f>'rashodi-opći dio'!H61</f>
        <v>11900000</v>
      </c>
    </row>
    <row r="50" spans="1:5" ht="12.75">
      <c r="A50" s="185"/>
      <c r="B50" s="99"/>
      <c r="E50" s="71"/>
    </row>
    <row r="51" spans="1:5" ht="12.75">
      <c r="A51" s="195" t="s">
        <v>114</v>
      </c>
      <c r="B51" s="107" t="s">
        <v>115</v>
      </c>
      <c r="C51" s="85">
        <f aca="true" t="shared" si="1" ref="C51:E52">C52</f>
        <v>6850000</v>
      </c>
      <c r="D51" s="85">
        <f t="shared" si="1"/>
        <v>19500000</v>
      </c>
      <c r="E51" s="85">
        <f t="shared" si="1"/>
        <v>26350000</v>
      </c>
    </row>
    <row r="52" spans="1:5" ht="12.75">
      <c r="A52" s="219">
        <v>42</v>
      </c>
      <c r="B52" s="216" t="s">
        <v>15</v>
      </c>
      <c r="C52" s="85">
        <f t="shared" si="1"/>
        <v>6850000</v>
      </c>
      <c r="D52" s="85">
        <f t="shared" si="1"/>
        <v>19500000</v>
      </c>
      <c r="E52" s="85">
        <f t="shared" si="1"/>
        <v>26350000</v>
      </c>
    </row>
    <row r="53" spans="1:5" s="265" customFormat="1" ht="12.75">
      <c r="A53" s="223">
        <v>422</v>
      </c>
      <c r="B53" s="218" t="s">
        <v>23</v>
      </c>
      <c r="C53" s="249">
        <f>SUM(C54:C57)</f>
        <v>6850000</v>
      </c>
      <c r="D53" s="249">
        <f>SUM(D54:D57)</f>
        <v>19500000</v>
      </c>
      <c r="E53" s="249">
        <f>SUM(E54:E57)</f>
        <v>26350000</v>
      </c>
    </row>
    <row r="54" spans="1:5" ht="12.75" hidden="1">
      <c r="A54" s="136" t="s">
        <v>21</v>
      </c>
      <c r="B54" s="108" t="s">
        <v>163</v>
      </c>
      <c r="C54" s="101">
        <f>'rashodi-opći dio'!F74</f>
        <v>2950000</v>
      </c>
      <c r="D54" s="101">
        <f>'rashodi-opći dio'!G74</f>
        <v>-500000</v>
      </c>
      <c r="E54" s="101">
        <f>'rashodi-opći dio'!H74</f>
        <v>2450000</v>
      </c>
    </row>
    <row r="55" spans="1:5" ht="12.75" hidden="1">
      <c r="A55" s="192" t="s">
        <v>22</v>
      </c>
      <c r="B55" s="104" t="s">
        <v>164</v>
      </c>
      <c r="C55" s="101">
        <f>'rashodi-opći dio'!F75</f>
        <v>100000</v>
      </c>
      <c r="D55" s="101">
        <f>'rashodi-opći dio'!G75</f>
        <v>0</v>
      </c>
      <c r="E55" s="101">
        <f>'rashodi-opći dio'!H75</f>
        <v>100000</v>
      </c>
    </row>
    <row r="56" spans="1:5" ht="12.75" hidden="1">
      <c r="A56" s="191">
        <v>4223</v>
      </c>
      <c r="B56" s="102" t="s">
        <v>165</v>
      </c>
      <c r="C56" s="101">
        <f>'rashodi-opći dio'!F76</f>
        <v>200000</v>
      </c>
      <c r="D56" s="101">
        <f>'rashodi-opći dio'!G76</f>
        <v>0</v>
      </c>
      <c r="E56" s="101">
        <f>'rashodi-opći dio'!H76</f>
        <v>200000</v>
      </c>
    </row>
    <row r="57" spans="1:5" ht="12.75" hidden="1">
      <c r="A57" s="192" t="s">
        <v>24</v>
      </c>
      <c r="B57" s="108" t="s">
        <v>166</v>
      </c>
      <c r="C57" s="101">
        <f>'rashodi-opći dio'!F77</f>
        <v>3600000</v>
      </c>
      <c r="D57" s="101">
        <f>'rashodi-opći dio'!G77</f>
        <v>20000000</v>
      </c>
      <c r="E57" s="101">
        <f>'rashodi-opći dio'!H77</f>
        <v>23600000</v>
      </c>
    </row>
    <row r="58" spans="1:5" ht="12.75" customHeight="1">
      <c r="A58" s="192"/>
      <c r="B58" s="104"/>
      <c r="E58" s="71"/>
    </row>
    <row r="59" spans="1:5" ht="12.75">
      <c r="A59" s="195" t="s">
        <v>116</v>
      </c>
      <c r="B59" s="107" t="s">
        <v>117</v>
      </c>
      <c r="C59" s="85">
        <f>C60+C63</f>
        <v>14900000</v>
      </c>
      <c r="D59" s="85">
        <f>D60+D63</f>
        <v>500000</v>
      </c>
      <c r="E59" s="85">
        <f>E60+E63</f>
        <v>15400000</v>
      </c>
    </row>
    <row r="60" spans="1:5" ht="12.75">
      <c r="A60" s="219">
        <v>41</v>
      </c>
      <c r="B60" s="58" t="s">
        <v>13</v>
      </c>
      <c r="C60" s="85">
        <f aca="true" t="shared" si="2" ref="C60:E61">C61</f>
        <v>2000000</v>
      </c>
      <c r="D60" s="85">
        <f t="shared" si="2"/>
        <v>0</v>
      </c>
      <c r="E60" s="85">
        <f t="shared" si="2"/>
        <v>2000000</v>
      </c>
    </row>
    <row r="61" spans="1:5" s="265" customFormat="1" ht="12.75">
      <c r="A61" s="223">
        <v>412</v>
      </c>
      <c r="B61" s="61" t="s">
        <v>56</v>
      </c>
      <c r="C61" s="249">
        <f t="shared" si="2"/>
        <v>2000000</v>
      </c>
      <c r="D61" s="249">
        <f t="shared" si="2"/>
        <v>0</v>
      </c>
      <c r="E61" s="249">
        <f t="shared" si="2"/>
        <v>2000000</v>
      </c>
    </row>
    <row r="62" spans="1:5" ht="12.75" hidden="1">
      <c r="A62" s="192" t="s">
        <v>14</v>
      </c>
      <c r="B62" s="103" t="s">
        <v>118</v>
      </c>
      <c r="C62" s="101">
        <f>'rashodi-opći dio'!F67</f>
        <v>2000000</v>
      </c>
      <c r="D62" s="101">
        <f>'rashodi-opći dio'!G67</f>
        <v>0</v>
      </c>
      <c r="E62" s="101">
        <f>'rashodi-opći dio'!H67</f>
        <v>2000000</v>
      </c>
    </row>
    <row r="63" spans="1:5" ht="12.75">
      <c r="A63" s="219">
        <v>42</v>
      </c>
      <c r="B63" s="216" t="s">
        <v>203</v>
      </c>
      <c r="C63" s="96">
        <f aca="true" t="shared" si="3" ref="C63:E64">C64</f>
        <v>12900000</v>
      </c>
      <c r="D63" s="96">
        <f t="shared" si="3"/>
        <v>500000</v>
      </c>
      <c r="E63" s="96">
        <f t="shared" si="3"/>
        <v>13400000</v>
      </c>
    </row>
    <row r="64" spans="1:5" s="265" customFormat="1" ht="12.75">
      <c r="A64" s="223">
        <v>426</v>
      </c>
      <c r="B64" s="218" t="s">
        <v>27</v>
      </c>
      <c r="C64" s="109">
        <f t="shared" si="3"/>
        <v>12900000</v>
      </c>
      <c r="D64" s="109">
        <f t="shared" si="3"/>
        <v>500000</v>
      </c>
      <c r="E64" s="109">
        <f t="shared" si="3"/>
        <v>13400000</v>
      </c>
    </row>
    <row r="65" spans="1:5" ht="12.75" hidden="1">
      <c r="A65" s="192" t="s">
        <v>57</v>
      </c>
      <c r="B65" s="103" t="s">
        <v>167</v>
      </c>
      <c r="C65" s="101">
        <f>'rashodi-opći dio'!F81</f>
        <v>12900000</v>
      </c>
      <c r="D65" s="101">
        <f>'rashodi-opći dio'!G81</f>
        <v>500000</v>
      </c>
      <c r="E65" s="101">
        <f>'rashodi-opći dio'!H81</f>
        <v>13400000</v>
      </c>
    </row>
    <row r="66" spans="1:5" ht="12.75">
      <c r="A66" s="192"/>
      <c r="B66" s="104"/>
      <c r="E66" s="71"/>
    </row>
    <row r="67" spans="1:5" ht="12.75">
      <c r="A67" s="195" t="s">
        <v>119</v>
      </c>
      <c r="B67" s="107" t="s">
        <v>120</v>
      </c>
      <c r="C67" s="85">
        <f aca="true" t="shared" si="4" ref="C67:E69">C68</f>
        <v>2000000</v>
      </c>
      <c r="D67" s="85">
        <f t="shared" si="4"/>
        <v>0</v>
      </c>
      <c r="E67" s="85">
        <f t="shared" si="4"/>
        <v>2000000</v>
      </c>
    </row>
    <row r="68" spans="1:5" ht="12.75">
      <c r="A68" s="219">
        <v>42</v>
      </c>
      <c r="B68" s="216" t="s">
        <v>203</v>
      </c>
      <c r="C68" s="85">
        <f t="shared" si="4"/>
        <v>2000000</v>
      </c>
      <c r="D68" s="85">
        <f t="shared" si="4"/>
        <v>0</v>
      </c>
      <c r="E68" s="85">
        <f t="shared" si="4"/>
        <v>2000000</v>
      </c>
    </row>
    <row r="69" spans="1:5" s="265" customFormat="1" ht="12.75">
      <c r="A69" s="223">
        <v>423</v>
      </c>
      <c r="B69" s="218" t="s">
        <v>204</v>
      </c>
      <c r="C69" s="249">
        <f t="shared" si="4"/>
        <v>2000000</v>
      </c>
      <c r="D69" s="249">
        <f t="shared" si="4"/>
        <v>0</v>
      </c>
      <c r="E69" s="249">
        <f t="shared" si="4"/>
        <v>2000000</v>
      </c>
    </row>
    <row r="70" spans="1:6" ht="12.75" hidden="1">
      <c r="A70" s="196" t="s">
        <v>26</v>
      </c>
      <c r="B70" s="104" t="s">
        <v>121</v>
      </c>
      <c r="C70" s="109">
        <f>'rashodi-opći dio'!F79</f>
        <v>2000000</v>
      </c>
      <c r="D70" s="109">
        <f>'rashodi-opći dio'!G79</f>
        <v>0</v>
      </c>
      <c r="E70" s="109">
        <f>'rashodi-opći dio'!H79</f>
        <v>2000000</v>
      </c>
      <c r="F70" s="110"/>
    </row>
    <row r="71" spans="1:5" ht="12.75">
      <c r="A71" s="192"/>
      <c r="B71" s="104"/>
      <c r="E71" s="71"/>
    </row>
    <row r="72" spans="1:5" ht="12.75">
      <c r="A72" s="195" t="s">
        <v>122</v>
      </c>
      <c r="B72" s="107" t="s">
        <v>123</v>
      </c>
      <c r="C72" s="85">
        <f aca="true" t="shared" si="5" ref="C72:E73">C73</f>
        <v>13550000</v>
      </c>
      <c r="D72" s="85">
        <f t="shared" si="5"/>
        <v>0</v>
      </c>
      <c r="E72" s="85">
        <f t="shared" si="5"/>
        <v>13550000</v>
      </c>
    </row>
    <row r="73" spans="1:5" ht="12.75">
      <c r="A73" s="219">
        <v>42</v>
      </c>
      <c r="B73" s="216" t="s">
        <v>203</v>
      </c>
      <c r="C73" s="85">
        <f t="shared" si="5"/>
        <v>13550000</v>
      </c>
      <c r="D73" s="85">
        <f t="shared" si="5"/>
        <v>0</v>
      </c>
      <c r="E73" s="85">
        <f t="shared" si="5"/>
        <v>13550000</v>
      </c>
    </row>
    <row r="74" spans="1:5" s="265" customFormat="1" ht="12.75">
      <c r="A74" s="223">
        <v>421</v>
      </c>
      <c r="B74" s="218" t="s">
        <v>16</v>
      </c>
      <c r="C74" s="249">
        <f>C75+C76</f>
        <v>13550000</v>
      </c>
      <c r="D74" s="249">
        <f>D75+D76</f>
        <v>0</v>
      </c>
      <c r="E74" s="249">
        <f>E75+E76</f>
        <v>13550000</v>
      </c>
    </row>
    <row r="75" spans="1:5" ht="12.75" hidden="1">
      <c r="A75" s="192" t="s">
        <v>17</v>
      </c>
      <c r="B75" s="104" t="s">
        <v>168</v>
      </c>
      <c r="C75" s="77">
        <f>'rashodi-opći dio'!F70</f>
        <v>4000000</v>
      </c>
      <c r="D75" s="77">
        <f>'rashodi-opći dio'!G70</f>
        <v>0</v>
      </c>
      <c r="E75" s="101">
        <f>'rashodi-opći dio'!H70</f>
        <v>4000000</v>
      </c>
    </row>
    <row r="76" spans="1:5" ht="12.75" hidden="1">
      <c r="A76" s="192">
        <v>4214</v>
      </c>
      <c r="B76" s="103" t="s">
        <v>124</v>
      </c>
      <c r="C76" s="77">
        <f>'rashodi-opći dio'!F72</f>
        <v>9550000</v>
      </c>
      <c r="D76" s="77">
        <f>'rashodi-opći dio'!G72</f>
        <v>0</v>
      </c>
      <c r="E76" s="101">
        <f>'rashodi-opći dio'!H72</f>
        <v>9550000</v>
      </c>
    </row>
    <row r="77" spans="1:5" ht="12.75">
      <c r="A77" s="192"/>
      <c r="B77" s="104"/>
      <c r="E77" s="77"/>
    </row>
    <row r="78" spans="1:5" s="111" customFormat="1" ht="12.75">
      <c r="A78" s="197">
        <v>101</v>
      </c>
      <c r="B78" s="64" t="s">
        <v>125</v>
      </c>
      <c r="C78" s="73">
        <f>C80</f>
        <v>1075100000</v>
      </c>
      <c r="D78" s="73">
        <f>D80</f>
        <v>-99200000</v>
      </c>
      <c r="E78" s="73">
        <f>E80</f>
        <v>975900000</v>
      </c>
    </row>
    <row r="79" spans="1:5" ht="12.75">
      <c r="A79" s="192"/>
      <c r="B79" s="104"/>
      <c r="E79" s="71"/>
    </row>
    <row r="80" spans="1:5" ht="24.75" customHeight="1">
      <c r="A80" s="215" t="s">
        <v>126</v>
      </c>
      <c r="B80" s="99" t="s">
        <v>127</v>
      </c>
      <c r="C80" s="85">
        <f>C81+C84</f>
        <v>1075100000</v>
      </c>
      <c r="D80" s="85">
        <f>D81+D84</f>
        <v>-99200000</v>
      </c>
      <c r="E80" s="85">
        <f>E81+E84</f>
        <v>975900000</v>
      </c>
    </row>
    <row r="81" spans="1:5" ht="12.75" customHeight="1">
      <c r="A81" s="185">
        <v>34</v>
      </c>
      <c r="B81" s="99" t="s">
        <v>200</v>
      </c>
      <c r="C81" s="85">
        <f aca="true" t="shared" si="6" ref="C81:E82">C82</f>
        <v>472500000</v>
      </c>
      <c r="D81" s="85">
        <f t="shared" si="6"/>
        <v>-50000000</v>
      </c>
      <c r="E81" s="85">
        <f t="shared" si="6"/>
        <v>422500000</v>
      </c>
    </row>
    <row r="82" spans="1:5" s="265" customFormat="1" ht="12.75" customHeight="1">
      <c r="A82" s="223">
        <v>342</v>
      </c>
      <c r="B82" s="264" t="s">
        <v>206</v>
      </c>
      <c r="C82" s="249">
        <f t="shared" si="6"/>
        <v>472500000</v>
      </c>
      <c r="D82" s="249">
        <f t="shared" si="6"/>
        <v>-50000000</v>
      </c>
      <c r="E82" s="249">
        <f t="shared" si="6"/>
        <v>422500000</v>
      </c>
    </row>
    <row r="83" spans="1:5" ht="25.5" hidden="1">
      <c r="A83" s="220" t="s">
        <v>51</v>
      </c>
      <c r="B83" s="221" t="s">
        <v>205</v>
      </c>
      <c r="C83" s="101">
        <f>'rashodi-opći dio'!F51</f>
        <v>472500000</v>
      </c>
      <c r="D83" s="101">
        <f>'rashodi-opći dio'!G51</f>
        <v>-50000000</v>
      </c>
      <c r="E83" s="101">
        <f>'rashodi-opći dio'!H51</f>
        <v>422500000</v>
      </c>
    </row>
    <row r="84" spans="1:5" ht="12.75">
      <c r="A84" s="219">
        <v>54</v>
      </c>
      <c r="B84" s="99" t="s">
        <v>196</v>
      </c>
      <c r="C84" s="96">
        <f aca="true" t="shared" si="7" ref="C84:E85">C85</f>
        <v>602600000</v>
      </c>
      <c r="D84" s="96">
        <f t="shared" si="7"/>
        <v>-49200000</v>
      </c>
      <c r="E84" s="96">
        <f t="shared" si="7"/>
        <v>553400000</v>
      </c>
    </row>
    <row r="85" spans="1:5" s="265" customFormat="1" ht="25.5" customHeight="1">
      <c r="A85" s="223">
        <v>544</v>
      </c>
      <c r="B85" s="264" t="s">
        <v>207</v>
      </c>
      <c r="C85" s="109">
        <f t="shared" si="7"/>
        <v>602600000</v>
      </c>
      <c r="D85" s="109">
        <f t="shared" si="7"/>
        <v>-49200000</v>
      </c>
      <c r="E85" s="109">
        <f t="shared" si="7"/>
        <v>553400000</v>
      </c>
    </row>
    <row r="86" spans="1:5" ht="25.5" hidden="1">
      <c r="A86" s="222">
        <v>5443</v>
      </c>
      <c r="B86" s="61" t="s">
        <v>208</v>
      </c>
      <c r="C86" s="101">
        <f>'račun financiranja'!F13</f>
        <v>602600000</v>
      </c>
      <c r="D86" s="101">
        <f>'račun financiranja'!G13</f>
        <v>-49200000</v>
      </c>
      <c r="E86" s="101">
        <f>'račun financiranja'!H13</f>
        <v>553400000</v>
      </c>
    </row>
    <row r="87" spans="1:5" ht="12.75" customHeight="1">
      <c r="A87" s="192"/>
      <c r="B87" s="104"/>
      <c r="E87" s="77"/>
    </row>
    <row r="88" spans="1:5" s="111" customFormat="1" ht="12.75" customHeight="1">
      <c r="A88" s="197">
        <v>102</v>
      </c>
      <c r="B88" s="64" t="s">
        <v>128</v>
      </c>
      <c r="C88" s="73">
        <f>C90</f>
        <v>149600000</v>
      </c>
      <c r="D88" s="73">
        <f>D90</f>
        <v>-1000000</v>
      </c>
      <c r="E88" s="76">
        <f>E90</f>
        <v>148600000</v>
      </c>
    </row>
    <row r="89" spans="1:5" ht="12.75" customHeight="1">
      <c r="A89" s="192"/>
      <c r="B89" s="104"/>
      <c r="E89" s="77"/>
    </row>
    <row r="90" spans="1:5" ht="24.75" customHeight="1">
      <c r="A90" s="215" t="s">
        <v>129</v>
      </c>
      <c r="B90" s="99" t="s">
        <v>130</v>
      </c>
      <c r="C90" s="85">
        <f>C91+C94</f>
        <v>149600000</v>
      </c>
      <c r="D90" s="85">
        <f>D91+D94</f>
        <v>-1000000</v>
      </c>
      <c r="E90" s="85">
        <f>E91+E94</f>
        <v>148600000</v>
      </c>
    </row>
    <row r="91" spans="1:5" ht="12.75" customHeight="1">
      <c r="A91" s="185">
        <v>34</v>
      </c>
      <c r="B91" s="99" t="s">
        <v>200</v>
      </c>
      <c r="C91" s="85">
        <f aca="true" t="shared" si="8" ref="C91:E92">C92</f>
        <v>46000000</v>
      </c>
      <c r="D91" s="85">
        <f t="shared" si="8"/>
        <v>0</v>
      </c>
      <c r="E91" s="85">
        <f t="shared" si="8"/>
        <v>46000000</v>
      </c>
    </row>
    <row r="92" spans="1:5" s="265" customFormat="1" ht="12.75" customHeight="1">
      <c r="A92" s="223">
        <v>342</v>
      </c>
      <c r="B92" s="264" t="s">
        <v>206</v>
      </c>
      <c r="C92" s="249">
        <f t="shared" si="8"/>
        <v>46000000</v>
      </c>
      <c r="D92" s="249">
        <f t="shared" si="8"/>
        <v>0</v>
      </c>
      <c r="E92" s="249">
        <f t="shared" si="8"/>
        <v>46000000</v>
      </c>
    </row>
    <row r="93" spans="1:5" ht="25.5" hidden="1">
      <c r="A93" s="220" t="s">
        <v>51</v>
      </c>
      <c r="B93" s="221" t="s">
        <v>205</v>
      </c>
      <c r="C93" s="101">
        <f>'rashodi-opći dio'!F52</f>
        <v>46000000</v>
      </c>
      <c r="D93" s="101">
        <f>'rashodi-opći dio'!G52</f>
        <v>0</v>
      </c>
      <c r="E93" s="101">
        <f>'rashodi-opći dio'!H52</f>
        <v>46000000</v>
      </c>
    </row>
    <row r="94" spans="1:5" ht="12.75">
      <c r="A94" s="219">
        <v>54</v>
      </c>
      <c r="B94" s="99" t="s">
        <v>196</v>
      </c>
      <c r="C94" s="96">
        <f aca="true" t="shared" si="9" ref="C94:E95">C95</f>
        <v>103600000</v>
      </c>
      <c r="D94" s="96">
        <f t="shared" si="9"/>
        <v>-1000000</v>
      </c>
      <c r="E94" s="96">
        <f t="shared" si="9"/>
        <v>102600000</v>
      </c>
    </row>
    <row r="95" spans="1:5" s="265" customFormat="1" ht="25.5" customHeight="1">
      <c r="A95" s="223">
        <v>544</v>
      </c>
      <c r="B95" s="264" t="s">
        <v>207</v>
      </c>
      <c r="C95" s="109">
        <f t="shared" si="9"/>
        <v>103600000</v>
      </c>
      <c r="D95" s="109">
        <f t="shared" si="9"/>
        <v>-1000000</v>
      </c>
      <c r="E95" s="109">
        <f t="shared" si="9"/>
        <v>102600000</v>
      </c>
    </row>
    <row r="96" spans="1:5" ht="25.5" hidden="1">
      <c r="A96" s="222">
        <v>5446</v>
      </c>
      <c r="B96" s="61" t="s">
        <v>209</v>
      </c>
      <c r="C96" s="101">
        <f>'račun financiranja'!F14</f>
        <v>103600000</v>
      </c>
      <c r="D96" s="101">
        <f>'račun financiranja'!G14</f>
        <v>-1000000</v>
      </c>
      <c r="E96" s="101">
        <f>'račun financiranja'!H14</f>
        <v>102600000</v>
      </c>
    </row>
    <row r="97" spans="1:5" ht="12" customHeight="1">
      <c r="A97" s="194"/>
      <c r="B97" s="61"/>
      <c r="C97" s="112"/>
      <c r="D97" s="112"/>
      <c r="E97" s="77"/>
    </row>
    <row r="98" spans="1:5" s="111" customFormat="1" ht="12.75">
      <c r="A98" s="197">
        <v>103</v>
      </c>
      <c r="B98" s="64" t="s">
        <v>131</v>
      </c>
      <c r="C98" s="73">
        <f>C100+C108+C117+C126+C134+C139+C147+C155+C164+C169</f>
        <v>2235600000</v>
      </c>
      <c r="D98" s="73">
        <f>D100+D108+D117+D126+D134+D139+D147+D155+D164+D169</f>
        <v>-832120000</v>
      </c>
      <c r="E98" s="73">
        <f>E100+E108+E117+E126+E134+E139+E147+E155+E164+E169</f>
        <v>1403480000</v>
      </c>
    </row>
    <row r="99" spans="1:5" s="147" customFormat="1" ht="12" customHeight="1">
      <c r="A99" s="198"/>
      <c r="B99" s="70"/>
      <c r="C99" s="71"/>
      <c r="D99" s="71"/>
      <c r="E99" s="71"/>
    </row>
    <row r="100" spans="1:5" s="111" customFormat="1" ht="12.75">
      <c r="A100" s="199" t="s">
        <v>122</v>
      </c>
      <c r="B100" s="81" t="s">
        <v>132</v>
      </c>
      <c r="C100" s="73">
        <f>C101+C104</f>
        <v>153000000</v>
      </c>
      <c r="D100" s="73">
        <f>D101+D104</f>
        <v>-24800000</v>
      </c>
      <c r="E100" s="73">
        <f>E101+E104</f>
        <v>128200000</v>
      </c>
    </row>
    <row r="101" spans="1:5" s="111" customFormat="1" ht="12.75">
      <c r="A101" s="219">
        <v>41</v>
      </c>
      <c r="B101" s="58" t="s">
        <v>13</v>
      </c>
      <c r="C101" s="73">
        <f aca="true" t="shared" si="10" ref="C101:E102">C102</f>
        <v>2000000</v>
      </c>
      <c r="D101" s="73">
        <f t="shared" si="10"/>
        <v>0</v>
      </c>
      <c r="E101" s="73">
        <f t="shared" si="10"/>
        <v>2000000</v>
      </c>
    </row>
    <row r="102" spans="1:5" s="267" customFormat="1" ht="12.75">
      <c r="A102" s="223">
        <v>411</v>
      </c>
      <c r="B102" s="61" t="s">
        <v>96</v>
      </c>
      <c r="C102" s="246">
        <f t="shared" si="10"/>
        <v>2000000</v>
      </c>
      <c r="D102" s="246">
        <f t="shared" si="10"/>
        <v>0</v>
      </c>
      <c r="E102" s="246">
        <f t="shared" si="10"/>
        <v>2000000</v>
      </c>
    </row>
    <row r="103" spans="1:5" s="111" customFormat="1" ht="12.75" hidden="1">
      <c r="A103" s="223">
        <v>4111</v>
      </c>
      <c r="B103" s="218" t="s">
        <v>45</v>
      </c>
      <c r="C103" s="149">
        <v>2000000</v>
      </c>
      <c r="D103" s="149">
        <f>E103-C103</f>
        <v>0</v>
      </c>
      <c r="E103" s="149">
        <v>2000000</v>
      </c>
    </row>
    <row r="104" spans="1:5" s="111" customFormat="1" ht="12.75">
      <c r="A104" s="219">
        <v>42</v>
      </c>
      <c r="B104" s="216" t="s">
        <v>203</v>
      </c>
      <c r="C104" s="119">
        <f aca="true" t="shared" si="11" ref="C104:E105">C105</f>
        <v>151000000</v>
      </c>
      <c r="D104" s="119">
        <f t="shared" si="11"/>
        <v>-24800000</v>
      </c>
      <c r="E104" s="119">
        <f t="shared" si="11"/>
        <v>126200000</v>
      </c>
    </row>
    <row r="105" spans="1:5" s="267" customFormat="1" ht="12.75">
      <c r="A105" s="223">
        <v>421</v>
      </c>
      <c r="B105" s="61" t="s">
        <v>16</v>
      </c>
      <c r="C105" s="118">
        <f t="shared" si="11"/>
        <v>151000000</v>
      </c>
      <c r="D105" s="118">
        <f t="shared" si="11"/>
        <v>-24800000</v>
      </c>
      <c r="E105" s="118">
        <f t="shared" si="11"/>
        <v>126200000</v>
      </c>
    </row>
    <row r="106" spans="1:5" s="111" customFormat="1" ht="12.75" hidden="1">
      <c r="A106" s="200">
        <v>4213</v>
      </c>
      <c r="B106" s="68" t="s">
        <v>210</v>
      </c>
      <c r="C106" s="118">
        <v>151000000</v>
      </c>
      <c r="D106" s="118">
        <f>E106-C106</f>
        <v>-24800000</v>
      </c>
      <c r="E106" s="118">
        <v>126200000</v>
      </c>
    </row>
    <row r="107" spans="1:5" s="111" customFormat="1" ht="12.75">
      <c r="A107" s="200"/>
      <c r="B107" s="74"/>
      <c r="C107" s="86"/>
      <c r="D107" s="86"/>
      <c r="E107" s="86"/>
    </row>
    <row r="108" spans="1:5" s="111" customFormat="1" ht="12.75">
      <c r="A108" s="199" t="s">
        <v>133</v>
      </c>
      <c r="B108" s="81" t="s">
        <v>134</v>
      </c>
      <c r="C108" s="73">
        <f>C109+C112</f>
        <v>783500000</v>
      </c>
      <c r="D108" s="73">
        <f>D109+D112</f>
        <v>-135790000</v>
      </c>
      <c r="E108" s="73">
        <f>E109+E112</f>
        <v>647710000</v>
      </c>
    </row>
    <row r="109" spans="1:5" s="111" customFormat="1" ht="12.75">
      <c r="A109" s="219">
        <v>41</v>
      </c>
      <c r="B109" s="58" t="s">
        <v>13</v>
      </c>
      <c r="C109" s="73">
        <f aca="true" t="shared" si="12" ref="C109:E110">C110</f>
        <v>46500000</v>
      </c>
      <c r="D109" s="73">
        <f t="shared" si="12"/>
        <v>0</v>
      </c>
      <c r="E109" s="73">
        <f t="shared" si="12"/>
        <v>46500000</v>
      </c>
    </row>
    <row r="110" spans="1:5" s="267" customFormat="1" ht="12.75">
      <c r="A110" s="223">
        <v>411</v>
      </c>
      <c r="B110" s="61" t="s">
        <v>96</v>
      </c>
      <c r="C110" s="246">
        <f t="shared" si="12"/>
        <v>46500000</v>
      </c>
      <c r="D110" s="246">
        <f t="shared" si="12"/>
        <v>0</v>
      </c>
      <c r="E110" s="246">
        <f t="shared" si="12"/>
        <v>46500000</v>
      </c>
    </row>
    <row r="111" spans="1:5" ht="12.75" hidden="1">
      <c r="A111" s="191">
        <v>4111</v>
      </c>
      <c r="B111" s="100" t="s">
        <v>45</v>
      </c>
      <c r="C111" s="143">
        <v>46500000</v>
      </c>
      <c r="D111" s="143">
        <f>E111-C111</f>
        <v>0</v>
      </c>
      <c r="E111" s="143">
        <v>46500000</v>
      </c>
    </row>
    <row r="112" spans="1:5" ht="12.75">
      <c r="A112" s="219">
        <v>42</v>
      </c>
      <c r="B112" s="216" t="s">
        <v>203</v>
      </c>
      <c r="C112" s="224">
        <f>C113</f>
        <v>737000000</v>
      </c>
      <c r="D112" s="224">
        <f>D113</f>
        <v>-135790000</v>
      </c>
      <c r="E112" s="224">
        <f>E113</f>
        <v>601210000</v>
      </c>
    </row>
    <row r="113" spans="1:5" s="265" customFormat="1" ht="12.75">
      <c r="A113" s="223">
        <v>421</v>
      </c>
      <c r="B113" s="61" t="s">
        <v>16</v>
      </c>
      <c r="C113" s="113">
        <f>C114+C115</f>
        <v>737000000</v>
      </c>
      <c r="D113" s="113">
        <f>D114+D115</f>
        <v>-135790000</v>
      </c>
      <c r="E113" s="113">
        <f>E114+E115</f>
        <v>601210000</v>
      </c>
    </row>
    <row r="114" spans="1:5" ht="12.75" hidden="1">
      <c r="A114" s="192">
        <v>4213</v>
      </c>
      <c r="B114" s="68" t="s">
        <v>210</v>
      </c>
      <c r="C114" s="226">
        <v>719500000</v>
      </c>
      <c r="D114" s="226">
        <f>E114-C114</f>
        <v>-135790000</v>
      </c>
      <c r="E114" s="226">
        <v>583710000</v>
      </c>
    </row>
    <row r="115" spans="1:5" ht="12.75" hidden="1">
      <c r="A115" s="192">
        <v>4213</v>
      </c>
      <c r="B115" s="105" t="s">
        <v>135</v>
      </c>
      <c r="C115" s="77">
        <v>17500000</v>
      </c>
      <c r="D115" s="77">
        <f>E115-C115</f>
        <v>0</v>
      </c>
      <c r="E115" s="77">
        <v>17500000</v>
      </c>
    </row>
    <row r="116" spans="1:5" ht="12.75">
      <c r="A116" s="192"/>
      <c r="B116" s="105"/>
      <c r="C116" s="77"/>
      <c r="D116" s="77"/>
      <c r="E116" s="77"/>
    </row>
    <row r="117" spans="1:5" s="111" customFormat="1" ht="12.75">
      <c r="A117" s="199" t="s">
        <v>136</v>
      </c>
      <c r="B117" s="81" t="s">
        <v>137</v>
      </c>
      <c r="C117" s="73">
        <f>C118+C121</f>
        <v>442090000</v>
      </c>
      <c r="D117" s="73">
        <f>D118+D121</f>
        <v>-162820000</v>
      </c>
      <c r="E117" s="73">
        <f>E118+E121</f>
        <v>279270000</v>
      </c>
    </row>
    <row r="118" spans="1:5" s="111" customFormat="1" ht="12.75">
      <c r="A118" s="219">
        <v>41</v>
      </c>
      <c r="B118" s="58" t="s">
        <v>13</v>
      </c>
      <c r="C118" s="73">
        <f aca="true" t="shared" si="13" ref="C118:E119">C119</f>
        <v>73100000</v>
      </c>
      <c r="D118" s="73">
        <f t="shared" si="13"/>
        <v>0</v>
      </c>
      <c r="E118" s="73">
        <f t="shared" si="13"/>
        <v>73100000</v>
      </c>
    </row>
    <row r="119" spans="1:5" s="267" customFormat="1" ht="12.75">
      <c r="A119" s="223">
        <v>411</v>
      </c>
      <c r="B119" s="61" t="s">
        <v>96</v>
      </c>
      <c r="C119" s="246">
        <f t="shared" si="13"/>
        <v>73100000</v>
      </c>
      <c r="D119" s="246">
        <f t="shared" si="13"/>
        <v>0</v>
      </c>
      <c r="E119" s="246">
        <f t="shared" si="13"/>
        <v>73100000</v>
      </c>
    </row>
    <row r="120" spans="1:5" s="111" customFormat="1" ht="12.75" hidden="1">
      <c r="A120" s="223">
        <v>4111</v>
      </c>
      <c r="B120" s="218" t="s">
        <v>45</v>
      </c>
      <c r="C120" s="143">
        <v>73100000</v>
      </c>
      <c r="D120" s="143">
        <f>E120-C120</f>
        <v>0</v>
      </c>
      <c r="E120" s="143">
        <v>73100000</v>
      </c>
    </row>
    <row r="121" spans="1:5" s="111" customFormat="1" ht="12.75">
      <c r="A121" s="219">
        <v>42</v>
      </c>
      <c r="B121" s="216" t="s">
        <v>203</v>
      </c>
      <c r="C121" s="119">
        <f>C122</f>
        <v>368990000</v>
      </c>
      <c r="D121" s="119">
        <f>D122</f>
        <v>-162820000</v>
      </c>
      <c r="E121" s="119">
        <f>E122</f>
        <v>206170000</v>
      </c>
    </row>
    <row r="122" spans="1:5" s="267" customFormat="1" ht="12.75">
      <c r="A122" s="223">
        <v>421</v>
      </c>
      <c r="B122" s="61" t="s">
        <v>16</v>
      </c>
      <c r="C122" s="118">
        <f>C123+C124</f>
        <v>368990000</v>
      </c>
      <c r="D122" s="118">
        <f>D123+D124</f>
        <v>-162820000</v>
      </c>
      <c r="E122" s="118">
        <f>E123+E124</f>
        <v>206170000</v>
      </c>
    </row>
    <row r="123" spans="1:5" s="111" customFormat="1" ht="12.75" hidden="1">
      <c r="A123" s="200">
        <v>4213</v>
      </c>
      <c r="B123" s="68" t="s">
        <v>210</v>
      </c>
      <c r="C123" s="143">
        <v>366490000</v>
      </c>
      <c r="D123" s="143">
        <f>E123-C123</f>
        <v>-162820000</v>
      </c>
      <c r="E123" s="143">
        <v>203670000</v>
      </c>
    </row>
    <row r="124" spans="1:5" s="111" customFormat="1" ht="12.75" hidden="1">
      <c r="A124" s="201">
        <v>4213</v>
      </c>
      <c r="B124" s="158" t="s">
        <v>135</v>
      </c>
      <c r="C124" s="143">
        <v>2500000</v>
      </c>
      <c r="D124" s="143">
        <f>E124-C124</f>
        <v>0</v>
      </c>
      <c r="E124" s="143">
        <v>2500000</v>
      </c>
    </row>
    <row r="125" spans="1:5" s="111" customFormat="1" ht="12.75">
      <c r="A125" s="200"/>
      <c r="B125" s="74"/>
      <c r="C125" s="77"/>
      <c r="D125" s="77"/>
      <c r="E125" s="77"/>
    </row>
    <row r="126" spans="1:5" s="111" customFormat="1" ht="12.75">
      <c r="A126" s="199" t="s">
        <v>138</v>
      </c>
      <c r="B126" s="81" t="s">
        <v>139</v>
      </c>
      <c r="C126" s="73">
        <f>C127+C130</f>
        <v>23450000</v>
      </c>
      <c r="D126" s="73">
        <f>D127+D130</f>
        <v>-8500000</v>
      </c>
      <c r="E126" s="73">
        <f>E127+E130</f>
        <v>14950000</v>
      </c>
    </row>
    <row r="127" spans="1:5" s="111" customFormat="1" ht="12.75">
      <c r="A127" s="219">
        <v>41</v>
      </c>
      <c r="B127" s="58" t="s">
        <v>13</v>
      </c>
      <c r="C127" s="73">
        <f aca="true" t="shared" si="14" ref="C127:E128">C128</f>
        <v>2000000</v>
      </c>
      <c r="D127" s="73">
        <f t="shared" si="14"/>
        <v>0</v>
      </c>
      <c r="E127" s="73">
        <f t="shared" si="14"/>
        <v>2000000</v>
      </c>
    </row>
    <row r="128" spans="1:5" s="267" customFormat="1" ht="12.75">
      <c r="A128" s="223">
        <v>411</v>
      </c>
      <c r="B128" s="61" t="s">
        <v>96</v>
      </c>
      <c r="C128" s="246">
        <f t="shared" si="14"/>
        <v>2000000</v>
      </c>
      <c r="D128" s="246">
        <f t="shared" si="14"/>
        <v>0</v>
      </c>
      <c r="E128" s="246">
        <f t="shared" si="14"/>
        <v>2000000</v>
      </c>
    </row>
    <row r="129" spans="1:5" ht="12.75" hidden="1">
      <c r="A129" s="191">
        <v>4111</v>
      </c>
      <c r="B129" s="100" t="s">
        <v>45</v>
      </c>
      <c r="C129" s="77">
        <v>2000000</v>
      </c>
      <c r="D129" s="77">
        <f>E129-C129</f>
        <v>0</v>
      </c>
      <c r="E129" s="77">
        <v>2000000</v>
      </c>
    </row>
    <row r="130" spans="1:5" ht="12.75">
      <c r="A130" s="219">
        <v>42</v>
      </c>
      <c r="B130" s="216" t="s">
        <v>203</v>
      </c>
      <c r="C130" s="96">
        <f aca="true" t="shared" si="15" ref="C130:E131">C131</f>
        <v>21450000</v>
      </c>
      <c r="D130" s="96">
        <f t="shared" si="15"/>
        <v>-8500000</v>
      </c>
      <c r="E130" s="96">
        <f t="shared" si="15"/>
        <v>12950000</v>
      </c>
    </row>
    <row r="131" spans="1:5" s="265" customFormat="1" ht="12.75">
      <c r="A131" s="223">
        <v>421</v>
      </c>
      <c r="B131" s="218" t="s">
        <v>16</v>
      </c>
      <c r="C131" s="109">
        <f t="shared" si="15"/>
        <v>21450000</v>
      </c>
      <c r="D131" s="109">
        <f t="shared" si="15"/>
        <v>-8500000</v>
      </c>
      <c r="E131" s="109">
        <f t="shared" si="15"/>
        <v>12950000</v>
      </c>
    </row>
    <row r="132" spans="1:5" ht="12.75" hidden="1">
      <c r="A132" s="192">
        <v>4213</v>
      </c>
      <c r="B132" s="68" t="s">
        <v>210</v>
      </c>
      <c r="C132" s="77">
        <v>21450000</v>
      </c>
      <c r="D132" s="77">
        <f>E132-C132</f>
        <v>-8500000</v>
      </c>
      <c r="E132" s="77">
        <v>12950000</v>
      </c>
    </row>
    <row r="133" spans="1:5" ht="12.75">
      <c r="A133" s="192"/>
      <c r="B133" s="105"/>
      <c r="C133" s="93"/>
      <c r="D133" s="93"/>
      <c r="E133" s="93"/>
    </row>
    <row r="134" spans="1:5" s="111" customFormat="1" ht="25.5" customHeight="1">
      <c r="A134" s="271" t="s">
        <v>140</v>
      </c>
      <c r="B134" s="49" t="s">
        <v>141</v>
      </c>
      <c r="C134" s="73">
        <f>C135</f>
        <v>10000000</v>
      </c>
      <c r="D134" s="73">
        <f>D135</f>
        <v>-5000000</v>
      </c>
      <c r="E134" s="73">
        <f>E135</f>
        <v>5000000</v>
      </c>
    </row>
    <row r="135" spans="1:5" s="111" customFormat="1" ht="12.75">
      <c r="A135" s="219">
        <v>42</v>
      </c>
      <c r="B135" s="216" t="s">
        <v>203</v>
      </c>
      <c r="C135" s="87">
        <f aca="true" t="shared" si="16" ref="C135:E136">C136</f>
        <v>10000000</v>
      </c>
      <c r="D135" s="87">
        <f t="shared" si="16"/>
        <v>-5000000</v>
      </c>
      <c r="E135" s="87">
        <f t="shared" si="16"/>
        <v>5000000</v>
      </c>
    </row>
    <row r="136" spans="1:5" s="267" customFormat="1" ht="12.75">
      <c r="A136" s="223">
        <v>421</v>
      </c>
      <c r="B136" s="218" t="s">
        <v>16</v>
      </c>
      <c r="C136" s="86">
        <f t="shared" si="16"/>
        <v>10000000</v>
      </c>
      <c r="D136" s="86">
        <f t="shared" si="16"/>
        <v>-5000000</v>
      </c>
      <c r="E136" s="86">
        <f t="shared" si="16"/>
        <v>5000000</v>
      </c>
    </row>
    <row r="137" spans="1:5" s="111" customFormat="1" ht="12.75" hidden="1">
      <c r="A137" s="200">
        <v>4213</v>
      </c>
      <c r="B137" s="68" t="s">
        <v>210</v>
      </c>
      <c r="C137" s="77">
        <v>10000000</v>
      </c>
      <c r="D137" s="77">
        <f>E137-C137</f>
        <v>-5000000</v>
      </c>
      <c r="E137" s="77">
        <v>5000000</v>
      </c>
    </row>
    <row r="138" spans="1:5" s="111" customFormat="1" ht="12.75">
      <c r="A138" s="200"/>
      <c r="B138" s="74"/>
      <c r="C138" s="77"/>
      <c r="D138" s="77"/>
      <c r="E138" s="77"/>
    </row>
    <row r="139" spans="1:5" s="111" customFormat="1" ht="25.5" customHeight="1">
      <c r="A139" s="271" t="s">
        <v>142</v>
      </c>
      <c r="B139" s="49" t="s">
        <v>143</v>
      </c>
      <c r="C139" s="87">
        <f>C142+C145</f>
        <v>6500000</v>
      </c>
      <c r="D139" s="87">
        <f>D142+D145</f>
        <v>0</v>
      </c>
      <c r="E139" s="87">
        <f>E142+E145</f>
        <v>6500000</v>
      </c>
    </row>
    <row r="140" spans="1:5" s="111" customFormat="1" ht="12.75">
      <c r="A140" s="219">
        <v>41</v>
      </c>
      <c r="B140" s="58" t="s">
        <v>13</v>
      </c>
      <c r="C140" s="73">
        <f aca="true" t="shared" si="17" ref="C140:E141">C141</f>
        <v>500000</v>
      </c>
      <c r="D140" s="73">
        <f t="shared" si="17"/>
        <v>0</v>
      </c>
      <c r="E140" s="73">
        <f t="shared" si="17"/>
        <v>500000</v>
      </c>
    </row>
    <row r="141" spans="1:5" s="267" customFormat="1" ht="12.75">
      <c r="A141" s="223">
        <v>411</v>
      </c>
      <c r="B141" s="61" t="s">
        <v>96</v>
      </c>
      <c r="C141" s="246">
        <f t="shared" si="17"/>
        <v>500000</v>
      </c>
      <c r="D141" s="246">
        <f t="shared" si="17"/>
        <v>0</v>
      </c>
      <c r="E141" s="246">
        <f t="shared" si="17"/>
        <v>500000</v>
      </c>
    </row>
    <row r="142" spans="1:5" s="111" customFormat="1" ht="12.75" hidden="1">
      <c r="A142" s="191">
        <v>4111</v>
      </c>
      <c r="B142" s="100" t="s">
        <v>45</v>
      </c>
      <c r="C142" s="77">
        <v>500000</v>
      </c>
      <c r="D142" s="77">
        <f>E142-C142</f>
        <v>0</v>
      </c>
      <c r="E142" s="77">
        <v>500000</v>
      </c>
    </row>
    <row r="143" spans="1:5" s="111" customFormat="1" ht="12.75">
      <c r="A143" s="219">
        <v>42</v>
      </c>
      <c r="B143" s="216" t="s">
        <v>203</v>
      </c>
      <c r="C143" s="87">
        <f aca="true" t="shared" si="18" ref="C143:E144">C144</f>
        <v>6000000</v>
      </c>
      <c r="D143" s="87">
        <f t="shared" si="18"/>
        <v>0</v>
      </c>
      <c r="E143" s="87">
        <f t="shared" si="18"/>
        <v>6000000</v>
      </c>
    </row>
    <row r="144" spans="1:5" s="267" customFormat="1" ht="12.75">
      <c r="A144" s="223">
        <v>421</v>
      </c>
      <c r="B144" s="218" t="s">
        <v>16</v>
      </c>
      <c r="C144" s="86">
        <f t="shared" si="18"/>
        <v>6000000</v>
      </c>
      <c r="D144" s="86">
        <f t="shared" si="18"/>
        <v>0</v>
      </c>
      <c r="E144" s="86">
        <f t="shared" si="18"/>
        <v>6000000</v>
      </c>
    </row>
    <row r="145" spans="1:5" s="111" customFormat="1" ht="12.75" hidden="1">
      <c r="A145" s="200">
        <v>4213</v>
      </c>
      <c r="B145" s="68" t="s">
        <v>19</v>
      </c>
      <c r="C145" s="77">
        <v>6000000</v>
      </c>
      <c r="D145" s="77">
        <f>E145-C145</f>
        <v>0</v>
      </c>
      <c r="E145" s="77">
        <v>6000000</v>
      </c>
    </row>
    <row r="146" spans="1:5" s="111" customFormat="1" ht="12.75">
      <c r="A146" s="200"/>
      <c r="B146" s="74"/>
      <c r="C146" s="77"/>
      <c r="D146" s="77"/>
      <c r="E146" s="77"/>
    </row>
    <row r="147" spans="1:5" s="111" customFormat="1" ht="12.75">
      <c r="A147" s="199" t="s">
        <v>144</v>
      </c>
      <c r="B147" s="81" t="s">
        <v>145</v>
      </c>
      <c r="C147" s="73">
        <f>C148+C151</f>
        <v>31560000</v>
      </c>
      <c r="D147" s="73">
        <f>D148+D151</f>
        <v>-4710000</v>
      </c>
      <c r="E147" s="73">
        <f>E148+E151</f>
        <v>26850000</v>
      </c>
    </row>
    <row r="148" spans="1:5" s="111" customFormat="1" ht="12.75">
      <c r="A148" s="219">
        <v>41</v>
      </c>
      <c r="B148" s="58" t="s">
        <v>13</v>
      </c>
      <c r="C148" s="73">
        <f aca="true" t="shared" si="19" ref="C148:E149">C149</f>
        <v>7000000</v>
      </c>
      <c r="D148" s="73">
        <f t="shared" si="19"/>
        <v>0</v>
      </c>
      <c r="E148" s="73">
        <f t="shared" si="19"/>
        <v>7000000</v>
      </c>
    </row>
    <row r="149" spans="1:5" s="267" customFormat="1" ht="12.75">
      <c r="A149" s="223">
        <v>411</v>
      </c>
      <c r="B149" s="61" t="s">
        <v>96</v>
      </c>
      <c r="C149" s="246">
        <f t="shared" si="19"/>
        <v>7000000</v>
      </c>
      <c r="D149" s="246">
        <f t="shared" si="19"/>
        <v>0</v>
      </c>
      <c r="E149" s="246">
        <f t="shared" si="19"/>
        <v>7000000</v>
      </c>
    </row>
    <row r="150" spans="1:5" ht="12.75" hidden="1">
      <c r="A150" s="191">
        <v>4111</v>
      </c>
      <c r="B150" s="100" t="s">
        <v>45</v>
      </c>
      <c r="C150" s="77">
        <v>7000000</v>
      </c>
      <c r="D150" s="77">
        <f>E150-C150</f>
        <v>0</v>
      </c>
      <c r="E150" s="77">
        <v>7000000</v>
      </c>
    </row>
    <row r="151" spans="1:5" ht="12.75">
      <c r="A151" s="219">
        <v>42</v>
      </c>
      <c r="B151" s="216" t="s">
        <v>203</v>
      </c>
      <c r="C151" s="96">
        <f aca="true" t="shared" si="20" ref="C151:E152">C152</f>
        <v>24560000</v>
      </c>
      <c r="D151" s="96">
        <f t="shared" si="20"/>
        <v>-4710000</v>
      </c>
      <c r="E151" s="96">
        <f t="shared" si="20"/>
        <v>19850000</v>
      </c>
    </row>
    <row r="152" spans="1:5" s="265" customFormat="1" ht="12.75">
      <c r="A152" s="223">
        <v>421</v>
      </c>
      <c r="B152" s="218" t="s">
        <v>16</v>
      </c>
      <c r="C152" s="109">
        <f t="shared" si="20"/>
        <v>24560000</v>
      </c>
      <c r="D152" s="109">
        <f t="shared" si="20"/>
        <v>-4710000</v>
      </c>
      <c r="E152" s="109">
        <f t="shared" si="20"/>
        <v>19850000</v>
      </c>
    </row>
    <row r="153" spans="1:5" ht="12.75" hidden="1">
      <c r="A153" s="192">
        <v>4213</v>
      </c>
      <c r="B153" s="68" t="s">
        <v>210</v>
      </c>
      <c r="C153" s="77">
        <v>24560000</v>
      </c>
      <c r="D153" s="77">
        <f>E153-C153</f>
        <v>-4710000</v>
      </c>
      <c r="E153" s="101">
        <v>19850000</v>
      </c>
    </row>
    <row r="154" spans="1:5" ht="12.75">
      <c r="A154" s="192"/>
      <c r="B154" s="68"/>
      <c r="C154" s="77"/>
      <c r="D154" s="77"/>
      <c r="E154" s="101"/>
    </row>
    <row r="155" spans="1:5" s="111" customFormat="1" ht="12.75">
      <c r="A155" s="202" t="s">
        <v>175</v>
      </c>
      <c r="B155" s="13" t="s">
        <v>151</v>
      </c>
      <c r="C155" s="73">
        <f>C156+C159</f>
        <v>435500000</v>
      </c>
      <c r="D155" s="73">
        <f>D156+D159</f>
        <v>-140500000</v>
      </c>
      <c r="E155" s="73">
        <f>E156+E159</f>
        <v>295000000</v>
      </c>
    </row>
    <row r="156" spans="1:5" s="111" customFormat="1" ht="12.75">
      <c r="A156" s="219">
        <v>41</v>
      </c>
      <c r="B156" s="58" t="s">
        <v>13</v>
      </c>
      <c r="C156" s="73">
        <f aca="true" t="shared" si="21" ref="C156:E157">C157</f>
        <v>15000000</v>
      </c>
      <c r="D156" s="73">
        <f t="shared" si="21"/>
        <v>0</v>
      </c>
      <c r="E156" s="73">
        <f t="shared" si="21"/>
        <v>15000000</v>
      </c>
    </row>
    <row r="157" spans="1:5" s="267" customFormat="1" ht="12.75">
      <c r="A157" s="223">
        <v>411</v>
      </c>
      <c r="B157" s="61" t="s">
        <v>96</v>
      </c>
      <c r="C157" s="246">
        <f t="shared" si="21"/>
        <v>15000000</v>
      </c>
      <c r="D157" s="246">
        <f t="shared" si="21"/>
        <v>0</v>
      </c>
      <c r="E157" s="246">
        <f t="shared" si="21"/>
        <v>15000000</v>
      </c>
    </row>
    <row r="158" spans="1:5" ht="12.75" hidden="1">
      <c r="A158" s="191">
        <v>4111</v>
      </c>
      <c r="B158" s="100" t="s">
        <v>45</v>
      </c>
      <c r="C158" s="77">
        <v>15000000</v>
      </c>
      <c r="D158" s="77">
        <f>E158-C158</f>
        <v>0</v>
      </c>
      <c r="E158" s="77">
        <v>15000000</v>
      </c>
    </row>
    <row r="159" spans="1:5" ht="12.75">
      <c r="A159" s="219">
        <v>42</v>
      </c>
      <c r="B159" s="216" t="s">
        <v>203</v>
      </c>
      <c r="C159" s="96">
        <f>C160</f>
        <v>420500000</v>
      </c>
      <c r="D159" s="96">
        <f>D160</f>
        <v>-140500000</v>
      </c>
      <c r="E159" s="96">
        <f>E160</f>
        <v>280000000</v>
      </c>
    </row>
    <row r="160" spans="1:5" s="265" customFormat="1" ht="12.75">
      <c r="A160" s="223">
        <v>421</v>
      </c>
      <c r="B160" s="218" t="s">
        <v>16</v>
      </c>
      <c r="C160" s="109">
        <f>C161+C162</f>
        <v>420500000</v>
      </c>
      <c r="D160" s="109">
        <f>D161+D162</f>
        <v>-140500000</v>
      </c>
      <c r="E160" s="109">
        <f>E161+E162</f>
        <v>280000000</v>
      </c>
    </row>
    <row r="161" spans="1:5" ht="12.75" hidden="1">
      <c r="A161" s="201">
        <v>4213</v>
      </c>
      <c r="B161" s="68" t="s">
        <v>210</v>
      </c>
      <c r="C161" s="77">
        <v>405500000</v>
      </c>
      <c r="D161" s="77">
        <f>E161-C161</f>
        <v>-135500000</v>
      </c>
      <c r="E161" s="77">
        <v>270000000</v>
      </c>
    </row>
    <row r="162" spans="1:5" ht="12.75" hidden="1">
      <c r="A162" s="201">
        <v>4213</v>
      </c>
      <c r="B162" s="158" t="s">
        <v>135</v>
      </c>
      <c r="C162" s="77">
        <v>15000000</v>
      </c>
      <c r="D162" s="77">
        <f>E162-C162</f>
        <v>-5000000</v>
      </c>
      <c r="E162" s="77">
        <v>10000000</v>
      </c>
    </row>
    <row r="163" spans="1:5" ht="12.75" hidden="1">
      <c r="A163" s="201"/>
      <c r="B163" s="158"/>
      <c r="C163" s="77"/>
      <c r="D163" s="77"/>
      <c r="E163" s="101"/>
    </row>
    <row r="164" spans="1:5" s="94" customFormat="1" ht="12.75" hidden="1">
      <c r="A164" s="240" t="s">
        <v>217</v>
      </c>
      <c r="B164" s="241" t="s">
        <v>218</v>
      </c>
      <c r="C164" s="233">
        <f>C167</f>
        <v>0</v>
      </c>
      <c r="D164" s="233">
        <f>D167</f>
        <v>0</v>
      </c>
      <c r="E164" s="232">
        <f>E167</f>
        <v>0</v>
      </c>
    </row>
    <row r="165" spans="1:5" s="94" customFormat="1" ht="12.75" hidden="1">
      <c r="A165" s="234">
        <v>42</v>
      </c>
      <c r="B165" s="235" t="s">
        <v>203</v>
      </c>
      <c r="C165" s="233">
        <f aca="true" t="shared" si="22" ref="C165:E166">C166</f>
        <v>0</v>
      </c>
      <c r="D165" s="233">
        <f t="shared" si="22"/>
        <v>0</v>
      </c>
      <c r="E165" s="236">
        <f t="shared" si="22"/>
        <v>0</v>
      </c>
    </row>
    <row r="166" spans="1:5" s="94" customFormat="1" ht="12.75" hidden="1">
      <c r="A166" s="234">
        <v>421</v>
      </c>
      <c r="B166" s="235" t="s">
        <v>16</v>
      </c>
      <c r="C166" s="233">
        <f t="shared" si="22"/>
        <v>0</v>
      </c>
      <c r="D166" s="233">
        <f t="shared" si="22"/>
        <v>0</v>
      </c>
      <c r="E166" s="236">
        <f t="shared" si="22"/>
        <v>0</v>
      </c>
    </row>
    <row r="167" spans="1:5" s="94" customFormat="1" ht="12.75" hidden="1">
      <c r="A167" s="237">
        <v>4213</v>
      </c>
      <c r="B167" s="238" t="s">
        <v>210</v>
      </c>
      <c r="C167" s="113">
        <v>0</v>
      </c>
      <c r="D167" s="113">
        <f>E167-C167</f>
        <v>0</v>
      </c>
      <c r="E167" s="149"/>
    </row>
    <row r="168" spans="1:5" s="94" customFormat="1" ht="12.75">
      <c r="A168" s="237"/>
      <c r="B168" s="239"/>
      <c r="C168" s="77"/>
      <c r="D168" s="77"/>
      <c r="E168" s="101"/>
    </row>
    <row r="169" spans="1:5" s="94" customFormat="1" ht="12.75">
      <c r="A169" s="240" t="s">
        <v>222</v>
      </c>
      <c r="B169" s="241" t="s">
        <v>223</v>
      </c>
      <c r="C169" s="233">
        <f>C172</f>
        <v>350000000</v>
      </c>
      <c r="D169" s="233">
        <f>D172</f>
        <v>-350000000</v>
      </c>
      <c r="E169" s="232">
        <f>E172</f>
        <v>0</v>
      </c>
    </row>
    <row r="170" spans="1:5" s="94" customFormat="1" ht="12.75">
      <c r="A170" s="234">
        <v>42</v>
      </c>
      <c r="B170" s="235" t="s">
        <v>203</v>
      </c>
      <c r="C170" s="233">
        <f aca="true" t="shared" si="23" ref="C170:E171">C171</f>
        <v>350000000</v>
      </c>
      <c r="D170" s="233">
        <f t="shared" si="23"/>
        <v>-350000000</v>
      </c>
      <c r="E170" s="236">
        <f t="shared" si="23"/>
        <v>0</v>
      </c>
    </row>
    <row r="171" spans="1:5" s="94" customFormat="1" ht="12.75">
      <c r="A171" s="268">
        <v>421</v>
      </c>
      <c r="B171" s="269" t="s">
        <v>16</v>
      </c>
      <c r="C171" s="115">
        <f t="shared" si="23"/>
        <v>350000000</v>
      </c>
      <c r="D171" s="115">
        <f t="shared" si="23"/>
        <v>-350000000</v>
      </c>
      <c r="E171" s="226">
        <f t="shared" si="23"/>
        <v>0</v>
      </c>
    </row>
    <row r="172" spans="1:5" s="94" customFormat="1" ht="12.75" hidden="1">
      <c r="A172" s="237">
        <v>4213</v>
      </c>
      <c r="B172" s="238" t="s">
        <v>210</v>
      </c>
      <c r="C172" s="113">
        <v>350000000</v>
      </c>
      <c r="D172" s="113">
        <f>E172-C172</f>
        <v>-350000000</v>
      </c>
      <c r="E172" s="149">
        <v>0</v>
      </c>
    </row>
    <row r="173" spans="1:5" s="94" customFormat="1" ht="12.75">
      <c r="A173" s="237"/>
      <c r="B173" s="239"/>
      <c r="C173" s="77"/>
      <c r="D173" s="77"/>
      <c r="E173" s="101"/>
    </row>
    <row r="174" spans="1:5" s="111" customFormat="1" ht="25.5">
      <c r="A174" s="272">
        <v>104</v>
      </c>
      <c r="B174" s="253" t="s">
        <v>146</v>
      </c>
      <c r="C174" s="73">
        <f>C176+C181+C186</f>
        <v>396000000</v>
      </c>
      <c r="D174" s="73">
        <f>D176+D181+D186</f>
        <v>350000000</v>
      </c>
      <c r="E174" s="85">
        <f>E176+E181+E186</f>
        <v>746000000</v>
      </c>
    </row>
    <row r="175" ht="12.75">
      <c r="E175" s="77"/>
    </row>
    <row r="176" spans="1:5" ht="12.75">
      <c r="A176" s="195" t="s">
        <v>147</v>
      </c>
      <c r="B176" s="13" t="s">
        <v>148</v>
      </c>
      <c r="C176" s="116">
        <f>C179</f>
        <v>390000000</v>
      </c>
      <c r="D176" s="116">
        <f>D179</f>
        <v>-60000000</v>
      </c>
      <c r="E176" s="144">
        <f>E179</f>
        <v>330000000</v>
      </c>
    </row>
    <row r="177" spans="1:5" ht="12.75">
      <c r="A177" s="185">
        <v>32</v>
      </c>
      <c r="B177" s="216" t="s">
        <v>5</v>
      </c>
      <c r="C177" s="116">
        <f aca="true" t="shared" si="24" ref="C177:E178">C178</f>
        <v>390000000</v>
      </c>
      <c r="D177" s="116">
        <f t="shared" si="24"/>
        <v>-60000000</v>
      </c>
      <c r="E177" s="116">
        <f t="shared" si="24"/>
        <v>330000000</v>
      </c>
    </row>
    <row r="178" spans="1:5" s="265" customFormat="1" ht="12.75">
      <c r="A178" s="266">
        <v>323</v>
      </c>
      <c r="B178" s="264" t="s">
        <v>10</v>
      </c>
      <c r="C178" s="270">
        <f t="shared" si="24"/>
        <v>390000000</v>
      </c>
      <c r="D178" s="270">
        <f t="shared" si="24"/>
        <v>-60000000</v>
      </c>
      <c r="E178" s="270">
        <f t="shared" si="24"/>
        <v>330000000</v>
      </c>
    </row>
    <row r="179" spans="1:5" ht="12.75" hidden="1">
      <c r="A179" s="203">
        <v>3232</v>
      </c>
      <c r="B179" s="117" t="s">
        <v>11</v>
      </c>
      <c r="C179" s="113">
        <f>'rashodi-opći dio'!F26</f>
        <v>390000000</v>
      </c>
      <c r="D179" s="113">
        <f>'rashodi-opći dio'!G26</f>
        <v>-60000000</v>
      </c>
      <c r="E179" s="113">
        <f>'rashodi-opći dio'!H26</f>
        <v>330000000</v>
      </c>
    </row>
    <row r="180" ht="12.75">
      <c r="E180" s="86"/>
    </row>
    <row r="181" spans="1:5" ht="12.75">
      <c r="A181" s="195" t="s">
        <v>149</v>
      </c>
      <c r="B181" s="13" t="s">
        <v>150</v>
      </c>
      <c r="C181" s="116">
        <f>C184</f>
        <v>0</v>
      </c>
      <c r="D181" s="116">
        <f>D184</f>
        <v>410000000</v>
      </c>
      <c r="E181" s="119">
        <f>E184</f>
        <v>410000000</v>
      </c>
    </row>
    <row r="182" spans="1:5" ht="12.75">
      <c r="A182" s="185">
        <v>32</v>
      </c>
      <c r="B182" s="216" t="s">
        <v>5</v>
      </c>
      <c r="C182" s="116">
        <f aca="true" t="shared" si="25" ref="C182:E183">C183</f>
        <v>0</v>
      </c>
      <c r="D182" s="116">
        <f t="shared" si="25"/>
        <v>410000000</v>
      </c>
      <c r="E182" s="116">
        <f t="shared" si="25"/>
        <v>410000000</v>
      </c>
    </row>
    <row r="183" spans="1:5" s="265" customFormat="1" ht="12.75">
      <c r="A183" s="266">
        <v>323</v>
      </c>
      <c r="B183" s="264" t="s">
        <v>10</v>
      </c>
      <c r="C183" s="270">
        <f t="shared" si="25"/>
        <v>0</v>
      </c>
      <c r="D183" s="270">
        <f t="shared" si="25"/>
        <v>410000000</v>
      </c>
      <c r="E183" s="270">
        <f t="shared" si="25"/>
        <v>410000000</v>
      </c>
    </row>
    <row r="184" spans="1:5" ht="12.75" hidden="1">
      <c r="A184" s="203">
        <v>3232</v>
      </c>
      <c r="B184" s="117" t="s">
        <v>11</v>
      </c>
      <c r="C184" s="113">
        <f>'rashodi-opći dio'!F28</f>
        <v>0</v>
      </c>
      <c r="D184" s="113">
        <f>'rashodi-opći dio'!G28</f>
        <v>410000000</v>
      </c>
      <c r="E184" s="113">
        <f>'rashodi-opći dio'!H28</f>
        <v>410000000</v>
      </c>
    </row>
    <row r="185" spans="1:5" ht="12.75">
      <c r="A185" s="193"/>
      <c r="B185" s="114"/>
      <c r="E185" s="86"/>
    </row>
    <row r="186" spans="1:5" ht="12.75">
      <c r="A186" s="195" t="s">
        <v>152</v>
      </c>
      <c r="B186" s="13" t="s">
        <v>153</v>
      </c>
      <c r="C186" s="116">
        <f aca="true" t="shared" si="26" ref="C186:E188">C187</f>
        <v>6000000</v>
      </c>
      <c r="D186" s="116">
        <f t="shared" si="26"/>
        <v>0</v>
      </c>
      <c r="E186" s="116">
        <f t="shared" si="26"/>
        <v>6000000</v>
      </c>
    </row>
    <row r="187" spans="1:5" ht="12.75">
      <c r="A187" s="185">
        <v>32</v>
      </c>
      <c r="B187" s="216" t="s">
        <v>5</v>
      </c>
      <c r="C187" s="116">
        <f t="shared" si="26"/>
        <v>6000000</v>
      </c>
      <c r="D187" s="116">
        <f t="shared" si="26"/>
        <v>0</v>
      </c>
      <c r="E187" s="116">
        <f t="shared" si="26"/>
        <v>6000000</v>
      </c>
    </row>
    <row r="188" spans="1:5" s="265" customFormat="1" ht="12.75">
      <c r="A188" s="266">
        <v>323</v>
      </c>
      <c r="B188" s="264" t="s">
        <v>10</v>
      </c>
      <c r="C188" s="270">
        <f t="shared" si="26"/>
        <v>6000000</v>
      </c>
      <c r="D188" s="270">
        <f t="shared" si="26"/>
        <v>0</v>
      </c>
      <c r="E188" s="270">
        <f t="shared" si="26"/>
        <v>6000000</v>
      </c>
    </row>
    <row r="189" spans="1:5" ht="12.75" hidden="1">
      <c r="A189" s="198">
        <v>3237</v>
      </c>
      <c r="B189" s="75" t="s">
        <v>80</v>
      </c>
      <c r="C189" s="113">
        <f>'rashodi-opći dio'!F36</f>
        <v>6000000</v>
      </c>
      <c r="D189" s="113">
        <f>'rashodi-opći dio'!G36</f>
        <v>0</v>
      </c>
      <c r="E189" s="113">
        <f>'rashodi-opći dio'!H36</f>
        <v>6000000</v>
      </c>
    </row>
    <row r="190" ht="12.75">
      <c r="E190" s="86"/>
    </row>
    <row r="191" spans="1:5" s="111" customFormat="1" ht="12.75">
      <c r="A191" s="197">
        <v>105</v>
      </c>
      <c r="B191" s="64" t="s">
        <v>173</v>
      </c>
      <c r="C191" s="73">
        <f>C193</f>
        <v>240000000</v>
      </c>
      <c r="D191" s="73">
        <f>D193</f>
        <v>-120000000</v>
      </c>
      <c r="E191" s="73">
        <f>E193</f>
        <v>120000000</v>
      </c>
    </row>
    <row r="192" spans="1:5" s="111" customFormat="1" ht="10.5" customHeight="1">
      <c r="A192" s="197"/>
      <c r="B192" s="64"/>
      <c r="C192" s="73"/>
      <c r="D192" s="73"/>
      <c r="E192" s="87"/>
    </row>
    <row r="193" spans="1:5" s="111" customFormat="1" ht="12.75">
      <c r="A193" s="195" t="s">
        <v>174</v>
      </c>
      <c r="B193" s="64" t="s">
        <v>154</v>
      </c>
      <c r="C193" s="73">
        <f aca="true" t="shared" si="27" ref="C193:E195">C194</f>
        <v>240000000</v>
      </c>
      <c r="D193" s="73">
        <f t="shared" si="27"/>
        <v>-120000000</v>
      </c>
      <c r="E193" s="73">
        <f t="shared" si="27"/>
        <v>120000000</v>
      </c>
    </row>
    <row r="194" spans="1:5" s="111" customFormat="1" ht="12.75">
      <c r="A194" s="185">
        <v>38</v>
      </c>
      <c r="B194" s="99" t="s">
        <v>201</v>
      </c>
      <c r="C194" s="73">
        <f t="shared" si="27"/>
        <v>240000000</v>
      </c>
      <c r="D194" s="73">
        <f t="shared" si="27"/>
        <v>-120000000</v>
      </c>
      <c r="E194" s="73">
        <f t="shared" si="27"/>
        <v>120000000</v>
      </c>
    </row>
    <row r="195" spans="1:5" s="267" customFormat="1" ht="12.75">
      <c r="A195" s="266">
        <v>382</v>
      </c>
      <c r="B195" s="218" t="s">
        <v>211</v>
      </c>
      <c r="C195" s="246">
        <f t="shared" si="27"/>
        <v>240000000</v>
      </c>
      <c r="D195" s="246">
        <f t="shared" si="27"/>
        <v>-120000000</v>
      </c>
      <c r="E195" s="246">
        <f t="shared" si="27"/>
        <v>120000000</v>
      </c>
    </row>
    <row r="196" spans="1:5" ht="12.75" hidden="1">
      <c r="A196" s="191">
        <v>3821</v>
      </c>
      <c r="B196" s="102" t="s">
        <v>155</v>
      </c>
      <c r="C196" s="115">
        <f>'rashodi-opći dio'!F59</f>
        <v>240000000</v>
      </c>
      <c r="D196" s="115">
        <f>'rashodi-opći dio'!G59</f>
        <v>-120000000</v>
      </c>
      <c r="E196" s="115">
        <f>'rashodi-opći dio'!H59</f>
        <v>120000000</v>
      </c>
    </row>
    <row r="197" spans="1:5" ht="12.75">
      <c r="A197" s="191"/>
      <c r="B197" s="102"/>
      <c r="C197" s="115"/>
      <c r="D197" s="115"/>
      <c r="E197" s="115"/>
    </row>
    <row r="198" spans="1:5" ht="12.75">
      <c r="A198" s="204"/>
      <c r="E198" s="101"/>
    </row>
    <row r="199" spans="1:5" ht="12.75">
      <c r="A199" s="205"/>
      <c r="B199" s="123"/>
      <c r="C199" s="124"/>
      <c r="D199" s="124"/>
      <c r="E199" s="145"/>
    </row>
    <row r="200" spans="1:5" ht="12.75">
      <c r="A200" s="206"/>
      <c r="B200" s="120"/>
      <c r="C200" s="121"/>
      <c r="D200" s="121"/>
      <c r="E200" s="146"/>
    </row>
    <row r="201" spans="1:5" ht="12.75">
      <c r="A201" s="207"/>
      <c r="B201" s="123"/>
      <c r="C201" s="124"/>
      <c r="D201" s="124"/>
      <c r="E201" s="125"/>
    </row>
    <row r="202" ht="12.75">
      <c r="A202" s="204"/>
    </row>
    <row r="203" spans="2:5" ht="12.75">
      <c r="B203" s="120"/>
      <c r="C203" s="123"/>
      <c r="D203" s="123"/>
      <c r="E203" s="122"/>
    </row>
    <row r="204" ht="12.75">
      <c r="A204" s="204"/>
    </row>
    <row r="205" spans="2:5" ht="12.75">
      <c r="B205" s="126"/>
      <c r="C205" s="127"/>
      <c r="D205" s="127"/>
      <c r="E205" s="128"/>
    </row>
    <row r="206" spans="2:5" ht="12.75">
      <c r="B206" s="126"/>
      <c r="C206" s="127"/>
      <c r="D206" s="127"/>
      <c r="E206" s="128"/>
    </row>
    <row r="207" spans="2:5" ht="12.75">
      <c r="B207" s="126"/>
      <c r="C207" s="127"/>
      <c r="D207" s="127"/>
      <c r="E207" s="128"/>
    </row>
    <row r="208" spans="1:5" ht="12.75">
      <c r="A208" s="206"/>
      <c r="B208" s="129"/>
      <c r="C208" s="16"/>
      <c r="D208" s="16"/>
      <c r="E208" s="16"/>
    </row>
    <row r="209" spans="1:4" ht="12.75">
      <c r="A209" s="208"/>
      <c r="B209" s="126"/>
      <c r="C209" s="127"/>
      <c r="D209" s="127"/>
    </row>
    <row r="210" spans="1:5" ht="12.75">
      <c r="A210" s="209"/>
      <c r="B210" s="120"/>
      <c r="C210" s="121"/>
      <c r="D210" s="121"/>
      <c r="E210" s="125"/>
    </row>
    <row r="211" ht="12.75">
      <c r="A211" s="204"/>
    </row>
    <row r="212" spans="2:5" ht="12.75">
      <c r="B212" s="120"/>
      <c r="C212" s="121"/>
      <c r="D212" s="121"/>
      <c r="E212" s="122"/>
    </row>
    <row r="213" ht="12.75">
      <c r="A213" s="204"/>
    </row>
    <row r="214" spans="2:5" ht="12.75">
      <c r="B214" s="120"/>
      <c r="C214" s="121"/>
      <c r="D214" s="121"/>
      <c r="E214" s="122"/>
    </row>
    <row r="215" ht="12.75">
      <c r="A215" s="206"/>
    </row>
    <row r="216" spans="1:4" ht="12.75">
      <c r="A216" s="208"/>
      <c r="B216" s="126"/>
      <c r="C216" s="127"/>
      <c r="D216" s="127"/>
    </row>
    <row r="217" spans="2:5" ht="12.75">
      <c r="B217" s="130"/>
      <c r="C217" s="131"/>
      <c r="D217" s="131"/>
      <c r="E217" s="132"/>
    </row>
    <row r="218" spans="1:5" ht="12.75">
      <c r="A218" s="204"/>
      <c r="B218" s="130"/>
      <c r="C218" s="131"/>
      <c r="D218" s="131"/>
      <c r="E218" s="132"/>
    </row>
    <row r="220" spans="1:5" ht="12.75">
      <c r="A220" s="204"/>
      <c r="B220" s="120"/>
      <c r="C220" s="121"/>
      <c r="D220" s="121"/>
      <c r="E220" s="122"/>
    </row>
    <row r="222" spans="1:5" ht="12.75">
      <c r="A222" s="206"/>
      <c r="B222" s="120"/>
      <c r="C222" s="121"/>
      <c r="D222" s="121"/>
      <c r="E222" s="122"/>
    </row>
    <row r="223" ht="12.75">
      <c r="A223" s="208"/>
    </row>
    <row r="224" spans="2:4" ht="12.75">
      <c r="B224" s="126"/>
      <c r="C224" s="127"/>
      <c r="D224" s="127"/>
    </row>
    <row r="225" spans="1:5" ht="12.75">
      <c r="A225" s="204"/>
      <c r="B225" s="130"/>
      <c r="C225" s="131"/>
      <c r="D225" s="131"/>
      <c r="E225" s="132"/>
    </row>
    <row r="227" spans="1:5" ht="12.75">
      <c r="A227" s="204"/>
      <c r="B227" s="120"/>
      <c r="C227" s="121"/>
      <c r="D227" s="121"/>
      <c r="E227" s="122"/>
    </row>
    <row r="229" spans="1:5" ht="12.75">
      <c r="A229" s="206"/>
      <c r="B229" s="120"/>
      <c r="C229" s="121"/>
      <c r="D229" s="121"/>
      <c r="E229" s="122"/>
    </row>
    <row r="230" ht="12.75">
      <c r="A230" s="208"/>
    </row>
    <row r="231" spans="2:4" ht="12.75">
      <c r="B231" s="126"/>
      <c r="C231" s="127"/>
      <c r="D231" s="127"/>
    </row>
    <row r="232" spans="1:5" ht="12.75">
      <c r="A232" s="204"/>
      <c r="B232" s="130"/>
      <c r="C232" s="131"/>
      <c r="D232" s="131"/>
      <c r="E232" s="132"/>
    </row>
    <row r="234" spans="1:5" ht="12.75">
      <c r="A234" s="204"/>
      <c r="B234" s="120"/>
      <c r="C234" s="121"/>
      <c r="D234" s="121"/>
      <c r="E234" s="122"/>
    </row>
    <row r="236" spans="1:5" ht="12.75">
      <c r="A236" s="204"/>
      <c r="B236" s="120"/>
      <c r="C236" s="121"/>
      <c r="D236" s="121"/>
      <c r="E236" s="122"/>
    </row>
    <row r="238" spans="1:4" ht="12.75">
      <c r="A238" s="204"/>
      <c r="B238" s="126"/>
      <c r="C238" s="127"/>
      <c r="D238" s="127"/>
    </row>
    <row r="239" spans="2:5" ht="12.75">
      <c r="B239" s="130"/>
      <c r="C239" s="131"/>
      <c r="D239" s="131"/>
      <c r="E239" s="132"/>
    </row>
    <row r="241" spans="1:5" ht="12.75">
      <c r="A241" s="210"/>
      <c r="B241" s="120"/>
      <c r="C241" s="121"/>
      <c r="D241" s="121"/>
      <c r="E241" s="122"/>
    </row>
    <row r="243" spans="1:5" ht="12.75">
      <c r="A243" s="210"/>
      <c r="B243" s="120"/>
      <c r="C243" s="121"/>
      <c r="D243" s="121"/>
      <c r="E243" s="122"/>
    </row>
    <row r="245" spans="1:4" ht="12.75">
      <c r="A245" s="210"/>
      <c r="B245" s="126"/>
      <c r="C245" s="127"/>
      <c r="D245" s="127"/>
    </row>
    <row r="246" spans="1:5" ht="12.75">
      <c r="A246" s="208"/>
      <c r="B246" s="130"/>
      <c r="C246" s="131"/>
      <c r="D246" s="131"/>
      <c r="E246" s="132"/>
    </row>
    <row r="248" spans="1:5" ht="12.75">
      <c r="A248" s="204"/>
      <c r="B248" s="120"/>
      <c r="C248" s="121"/>
      <c r="D248" s="121"/>
      <c r="E248" s="122"/>
    </row>
    <row r="250" spans="1:5" ht="12.75">
      <c r="A250" s="210"/>
      <c r="B250" s="120"/>
      <c r="C250" s="121"/>
      <c r="D250" s="121"/>
      <c r="E250" s="122"/>
    </row>
    <row r="251" ht="12.75">
      <c r="A251" s="208"/>
    </row>
    <row r="252" spans="2:4" ht="12.75">
      <c r="B252" s="126"/>
      <c r="C252" s="127"/>
      <c r="D252" s="127"/>
    </row>
    <row r="253" spans="1:5" ht="12.75">
      <c r="A253" s="204"/>
      <c r="B253" s="130"/>
      <c r="C253" s="131"/>
      <c r="D253" s="131"/>
      <c r="E253" s="132"/>
    </row>
    <row r="255" spans="1:5" ht="12.75">
      <c r="A255" s="204"/>
      <c r="B255" s="120"/>
      <c r="C255" s="121"/>
      <c r="D255" s="121"/>
      <c r="E255" s="122"/>
    </row>
    <row r="257" spans="1:5" ht="12.75">
      <c r="A257" s="204"/>
      <c r="B257" s="120"/>
      <c r="C257" s="121"/>
      <c r="D257" s="121"/>
      <c r="E257" s="122"/>
    </row>
    <row r="259" spans="2:4" ht="12.75">
      <c r="B259" s="126"/>
      <c r="C259" s="127"/>
      <c r="D259" s="127"/>
    </row>
    <row r="260" spans="1:5" ht="12.75">
      <c r="A260" s="210"/>
      <c r="B260" s="130"/>
      <c r="C260" s="131"/>
      <c r="D260" s="131"/>
      <c r="E260" s="132"/>
    </row>
    <row r="262" spans="1:5" ht="12.75">
      <c r="A262" s="211"/>
      <c r="B262" s="120"/>
      <c r="C262" s="121"/>
      <c r="D262" s="121"/>
      <c r="E262" s="122"/>
    </row>
    <row r="264" spans="1:5" ht="12.75">
      <c r="A264" s="211"/>
      <c r="B264" s="120"/>
      <c r="C264" s="121"/>
      <c r="D264" s="121"/>
      <c r="E264" s="122"/>
    </row>
    <row r="265" ht="12.75">
      <c r="A265" s="212"/>
    </row>
    <row r="266" spans="1:4" ht="12.75">
      <c r="A266" s="208"/>
      <c r="B266" s="126"/>
      <c r="C266" s="127"/>
      <c r="D266" s="127"/>
    </row>
    <row r="267" spans="1:5" ht="12.75">
      <c r="A267" s="204"/>
      <c r="B267" s="130"/>
      <c r="C267" s="131"/>
      <c r="D267" s="131"/>
      <c r="E267" s="132"/>
    </row>
    <row r="268" ht="12.75">
      <c r="A268" s="208"/>
    </row>
    <row r="269" spans="1:5" ht="12.75">
      <c r="A269" s="211"/>
      <c r="B269" s="120"/>
      <c r="C269" s="121"/>
      <c r="D269" s="121"/>
      <c r="E269" s="122"/>
    </row>
    <row r="270" ht="12.75">
      <c r="A270" s="212"/>
    </row>
    <row r="271" spans="1:5" ht="12.75">
      <c r="A271" s="212"/>
      <c r="B271" s="120"/>
      <c r="C271" s="121"/>
      <c r="D271" s="121"/>
      <c r="E271" s="122"/>
    </row>
    <row r="272" ht="12.75">
      <c r="A272" s="204"/>
    </row>
    <row r="273" spans="2:4" ht="12.75">
      <c r="B273" s="126"/>
      <c r="C273" s="127"/>
      <c r="D273" s="127"/>
    </row>
    <row r="274" spans="1:5" ht="12.75">
      <c r="A274" s="212"/>
      <c r="B274" s="130"/>
      <c r="C274" s="131"/>
      <c r="D274" s="131"/>
      <c r="E274" s="132"/>
    </row>
    <row r="275" spans="1:5" ht="12.75">
      <c r="A275" s="213"/>
      <c r="B275" s="130"/>
      <c r="C275" s="131"/>
      <c r="D275" s="131"/>
      <c r="E275" s="132"/>
    </row>
    <row r="276" spans="1:5" ht="12.75">
      <c r="A276" s="135"/>
      <c r="B276" s="120"/>
      <c r="C276" s="121"/>
      <c r="D276" s="121"/>
      <c r="E276" s="122"/>
    </row>
    <row r="278" spans="1:5" ht="12.75">
      <c r="A278" s="204"/>
      <c r="B278" s="120"/>
      <c r="C278" s="121"/>
      <c r="D278" s="121"/>
      <c r="E278" s="122"/>
    </row>
    <row r="279" ht="12.75">
      <c r="A279" s="212"/>
    </row>
    <row r="280" spans="1:4" ht="12.75">
      <c r="A280" s="213"/>
      <c r="B280" s="126"/>
      <c r="C280" s="127"/>
      <c r="D280" s="127"/>
    </row>
    <row r="281" spans="1:5" ht="12.75">
      <c r="A281" s="136"/>
      <c r="B281" s="130"/>
      <c r="C281" s="131"/>
      <c r="D281" s="131"/>
      <c r="E281" s="132"/>
    </row>
    <row r="282" spans="1:5" ht="12.75">
      <c r="A282" s="136"/>
      <c r="B282" s="130"/>
      <c r="C282" s="131"/>
      <c r="D282" s="131"/>
      <c r="E282" s="132"/>
    </row>
    <row r="283" ht="12.75">
      <c r="A283" s="204"/>
    </row>
    <row r="284" spans="1:5" ht="12.75">
      <c r="A284" s="212"/>
      <c r="B284" s="120"/>
      <c r="C284" s="121"/>
      <c r="D284" s="121"/>
      <c r="E284" s="122"/>
    </row>
    <row r="285" ht="12.75">
      <c r="A285" s="213"/>
    </row>
    <row r="286" spans="1:5" ht="12.75">
      <c r="A286" s="136"/>
      <c r="B286" s="120"/>
      <c r="C286" s="121"/>
      <c r="D286" s="121"/>
      <c r="E286" s="122"/>
    </row>
    <row r="287" ht="12.75">
      <c r="A287" s="136"/>
    </row>
    <row r="288" spans="1:4" ht="12.75">
      <c r="A288" s="204"/>
      <c r="B288" s="126"/>
      <c r="C288" s="127"/>
      <c r="D288" s="127"/>
    </row>
    <row r="289" spans="1:5" ht="12.75">
      <c r="A289" s="212"/>
      <c r="B289" s="130"/>
      <c r="C289" s="131"/>
      <c r="D289" s="131"/>
      <c r="E289" s="132"/>
    </row>
    <row r="290" ht="12.75">
      <c r="A290" s="213"/>
    </row>
    <row r="291" spans="1:5" ht="12.75">
      <c r="A291" s="136"/>
      <c r="B291" s="120"/>
      <c r="C291" s="121"/>
      <c r="D291" s="121"/>
      <c r="E291" s="122"/>
    </row>
    <row r="292" ht="12.75">
      <c r="A292" s="213"/>
    </row>
    <row r="293" spans="1:5" ht="12.75">
      <c r="A293" s="204"/>
      <c r="B293" s="120"/>
      <c r="C293" s="121"/>
      <c r="D293" s="121"/>
      <c r="E293" s="122"/>
    </row>
    <row r="294" ht="12.75">
      <c r="A294" s="213"/>
    </row>
    <row r="295" spans="1:4" ht="12.75">
      <c r="A295" s="213"/>
      <c r="B295" s="126"/>
      <c r="C295" s="127"/>
      <c r="D295" s="127"/>
    </row>
    <row r="296" spans="1:5" ht="12.75">
      <c r="A296" s="136"/>
      <c r="B296" s="130"/>
      <c r="C296" s="131"/>
      <c r="D296" s="131"/>
      <c r="E296" s="132"/>
    </row>
    <row r="297" ht="12.75">
      <c r="A297" s="213"/>
    </row>
    <row r="298" spans="1:5" ht="12.75">
      <c r="A298" s="213"/>
      <c r="B298" s="120"/>
      <c r="C298" s="121"/>
      <c r="D298" s="121"/>
      <c r="E298" s="122"/>
    </row>
    <row r="299" ht="12.75">
      <c r="A299" s="136"/>
    </row>
    <row r="300" spans="1:5" ht="12.75">
      <c r="A300" s="213"/>
      <c r="B300" s="120"/>
      <c r="C300" s="121"/>
      <c r="D300" s="121"/>
      <c r="E300" s="122"/>
    </row>
    <row r="301" ht="12.75">
      <c r="A301" s="213"/>
    </row>
    <row r="302" spans="1:4" ht="12.75">
      <c r="A302" s="136"/>
      <c r="B302" s="126"/>
      <c r="C302" s="127"/>
      <c r="D302" s="127"/>
    </row>
    <row r="303" spans="1:5" ht="12.75">
      <c r="A303" s="136"/>
      <c r="B303" s="130"/>
      <c r="C303" s="131"/>
      <c r="D303" s="131"/>
      <c r="E303" s="132"/>
    </row>
    <row r="304" ht="12.75">
      <c r="A304" s="136"/>
    </row>
    <row r="305" spans="1:5" ht="12.75">
      <c r="A305" s="213"/>
      <c r="B305" s="120"/>
      <c r="C305" s="121"/>
      <c r="D305" s="121"/>
      <c r="E305" s="122"/>
    </row>
    <row r="306" ht="12.75">
      <c r="A306" s="213"/>
    </row>
    <row r="307" spans="1:5" ht="12.75">
      <c r="A307" s="136"/>
      <c r="B307" s="120"/>
      <c r="C307" s="121"/>
      <c r="D307" s="121"/>
      <c r="E307" s="122"/>
    </row>
    <row r="308" ht="12.75">
      <c r="A308" s="213"/>
    </row>
    <row r="309" spans="1:4" ht="12.75">
      <c r="A309" s="213"/>
      <c r="B309" s="126"/>
      <c r="C309" s="127"/>
      <c r="D309" s="127"/>
    </row>
    <row r="310" spans="1:5" ht="12.75">
      <c r="A310" s="136"/>
      <c r="B310" s="130"/>
      <c r="C310" s="131"/>
      <c r="D310" s="131"/>
      <c r="E310" s="132"/>
    </row>
    <row r="311" ht="12.75">
      <c r="A311" s="213"/>
    </row>
    <row r="312" spans="1:5" ht="12.75">
      <c r="A312" s="213"/>
      <c r="B312" s="120"/>
      <c r="C312" s="121"/>
      <c r="D312" s="121"/>
      <c r="E312" s="122"/>
    </row>
    <row r="313" ht="12.75">
      <c r="A313" s="136"/>
    </row>
    <row r="314" spans="1:5" ht="12.75">
      <c r="A314" s="213"/>
      <c r="B314" s="120"/>
      <c r="C314" s="121"/>
      <c r="D314" s="121"/>
      <c r="E314" s="122"/>
    </row>
    <row r="315" ht="12.75">
      <c r="A315" s="213"/>
    </row>
    <row r="316" spans="1:4" ht="12.75">
      <c r="A316" s="136"/>
      <c r="B316" s="126"/>
      <c r="C316" s="127"/>
      <c r="D316" s="127"/>
    </row>
    <row r="317" spans="1:5" ht="12.75">
      <c r="A317" s="213"/>
      <c r="B317" s="130"/>
      <c r="C317" s="131"/>
      <c r="D317" s="131"/>
      <c r="E317" s="132"/>
    </row>
    <row r="318" ht="12.75">
      <c r="A318" s="213"/>
    </row>
    <row r="319" spans="1:5" ht="12.75">
      <c r="A319" s="136"/>
      <c r="B319" s="120"/>
      <c r="C319" s="121"/>
      <c r="D319" s="121"/>
      <c r="E319" s="122"/>
    </row>
    <row r="320" ht="12.75">
      <c r="A320" s="213"/>
    </row>
    <row r="321" spans="1:5" ht="12.75">
      <c r="A321" s="213"/>
      <c r="B321" s="120"/>
      <c r="C321" s="121"/>
      <c r="D321" s="121"/>
      <c r="E321" s="122"/>
    </row>
    <row r="322" ht="12.75">
      <c r="A322" s="136"/>
    </row>
    <row r="323" spans="1:4" ht="12.75">
      <c r="A323" s="213"/>
      <c r="B323" s="126"/>
      <c r="C323" s="127"/>
      <c r="D323" s="127"/>
    </row>
    <row r="324" spans="1:5" ht="12.75">
      <c r="A324" s="213"/>
      <c r="B324" s="130"/>
      <c r="C324" s="131"/>
      <c r="D324" s="131"/>
      <c r="E324" s="132"/>
    </row>
    <row r="325" ht="12.75">
      <c r="A325" s="136"/>
    </row>
    <row r="326" spans="1:5" ht="12.75">
      <c r="A326" s="213"/>
      <c r="B326" s="120"/>
      <c r="C326" s="121"/>
      <c r="D326" s="121"/>
      <c r="E326" s="122"/>
    </row>
    <row r="327" ht="12.75">
      <c r="A327" s="213"/>
    </row>
    <row r="328" spans="1:5" ht="12.75">
      <c r="A328" s="136"/>
      <c r="B328" s="120"/>
      <c r="C328" s="121"/>
      <c r="D328" s="121"/>
      <c r="E328" s="122"/>
    </row>
    <row r="329" ht="12.75">
      <c r="A329" s="213"/>
    </row>
    <row r="330" spans="1:4" ht="12.75">
      <c r="A330" s="213"/>
      <c r="B330" s="126"/>
      <c r="C330" s="127"/>
      <c r="D330" s="127"/>
    </row>
    <row r="331" spans="1:5" ht="12.75">
      <c r="A331" s="136"/>
      <c r="B331" s="130"/>
      <c r="C331" s="131"/>
      <c r="D331" s="131"/>
      <c r="E331" s="132"/>
    </row>
    <row r="332" ht="12.75">
      <c r="A332" s="213"/>
    </row>
    <row r="333" spans="1:5" ht="12.75">
      <c r="A333" s="213"/>
      <c r="B333" s="120"/>
      <c r="C333" s="121"/>
      <c r="D333" s="121"/>
      <c r="E333" s="122"/>
    </row>
    <row r="334" ht="12.75">
      <c r="A334" s="136"/>
    </row>
    <row r="335" spans="2:5" ht="12.75">
      <c r="B335" s="120"/>
      <c r="C335" s="121"/>
      <c r="D335" s="121"/>
      <c r="E335" s="122"/>
    </row>
    <row r="336" ht="12.75">
      <c r="A336" s="213"/>
    </row>
    <row r="337" spans="1:4" ht="12.75">
      <c r="A337" s="136"/>
      <c r="B337" s="126"/>
      <c r="C337" s="127"/>
      <c r="D337" s="127"/>
    </row>
    <row r="338" spans="1:5" ht="12.75">
      <c r="A338" s="136"/>
      <c r="B338" s="130"/>
      <c r="C338" s="131"/>
      <c r="D338" s="131"/>
      <c r="E338" s="132"/>
    </row>
    <row r="339" ht="12.75">
      <c r="A339" s="213"/>
    </row>
    <row r="340" spans="1:5" ht="12.75">
      <c r="A340" s="136"/>
      <c r="B340" s="120"/>
      <c r="C340" s="121"/>
      <c r="D340" s="121"/>
      <c r="E340" s="122"/>
    </row>
    <row r="341" ht="12.75">
      <c r="A341" s="136"/>
    </row>
    <row r="342" spans="1:5" ht="12.75">
      <c r="A342" s="204"/>
      <c r="B342" s="120"/>
      <c r="C342" s="121"/>
      <c r="D342" s="121"/>
      <c r="E342" s="122"/>
    </row>
    <row r="343" spans="1:5" ht="12.75">
      <c r="A343" s="136"/>
      <c r="B343" s="120"/>
      <c r="C343" s="121"/>
      <c r="D343" s="121"/>
      <c r="E343" s="122"/>
    </row>
    <row r="344" spans="1:5" ht="12.75">
      <c r="A344" s="213"/>
      <c r="B344" s="137"/>
      <c r="C344" s="138"/>
      <c r="D344" s="138"/>
      <c r="E344" s="122"/>
    </row>
    <row r="345" spans="1:5" ht="12.75">
      <c r="A345" s="213"/>
      <c r="B345" s="130"/>
      <c r="C345" s="131"/>
      <c r="D345" s="131"/>
      <c r="E345" s="132"/>
    </row>
    <row r="346" ht="12.75">
      <c r="A346" s="213"/>
    </row>
    <row r="347" spans="1:5" ht="12.75">
      <c r="A347" s="213"/>
      <c r="B347" s="134"/>
      <c r="C347" s="139"/>
      <c r="D347" s="139"/>
      <c r="E347" s="122"/>
    </row>
    <row r="348" ht="12.75">
      <c r="A348" s="136"/>
    </row>
    <row r="349" spans="1:5" ht="12.75">
      <c r="A349" s="213"/>
      <c r="B349" s="134"/>
      <c r="C349" s="139"/>
      <c r="D349" s="139"/>
      <c r="E349" s="122"/>
    </row>
    <row r="350" ht="12.75">
      <c r="A350" s="213"/>
    </row>
    <row r="351" spans="1:4" ht="12.75">
      <c r="A351" s="136"/>
      <c r="B351" s="126"/>
      <c r="C351" s="127"/>
      <c r="D351" s="127"/>
    </row>
    <row r="352" spans="1:5" ht="12.75">
      <c r="A352" s="213"/>
      <c r="B352" s="130"/>
      <c r="C352" s="131"/>
      <c r="D352" s="131"/>
      <c r="E352" s="132"/>
    </row>
    <row r="353" ht="12.75">
      <c r="A353" s="213"/>
    </row>
    <row r="354" spans="1:5" ht="12.75">
      <c r="A354" s="136"/>
      <c r="B354" s="120"/>
      <c r="C354" s="121"/>
      <c r="D354" s="121"/>
      <c r="E354" s="122"/>
    </row>
    <row r="355" ht="12.75">
      <c r="A355" s="213"/>
    </row>
    <row r="356" spans="1:5" ht="12.75">
      <c r="A356" s="213"/>
      <c r="B356" s="120"/>
      <c r="C356" s="121"/>
      <c r="D356" s="121"/>
      <c r="E356" s="122"/>
    </row>
    <row r="357" ht="12.75">
      <c r="A357" s="136"/>
    </row>
    <row r="358" spans="1:4" ht="12.75">
      <c r="A358" s="213"/>
      <c r="B358" s="126"/>
      <c r="C358" s="127"/>
      <c r="D358" s="127"/>
    </row>
    <row r="359" spans="1:5" ht="12.75">
      <c r="A359" s="213"/>
      <c r="B359" s="130"/>
      <c r="C359" s="131"/>
      <c r="D359" s="131"/>
      <c r="E359" s="132"/>
    </row>
    <row r="360" ht="12.75">
      <c r="A360" s="136"/>
    </row>
    <row r="361" spans="1:5" ht="12.75">
      <c r="A361" s="213"/>
      <c r="B361" s="120"/>
      <c r="C361" s="121"/>
      <c r="D361" s="121"/>
      <c r="E361" s="122"/>
    </row>
    <row r="362" ht="12.75">
      <c r="A362" s="213"/>
    </row>
    <row r="363" spans="1:5" ht="12.75">
      <c r="A363" s="136"/>
      <c r="B363" s="120"/>
      <c r="C363" s="121"/>
      <c r="D363" s="121"/>
      <c r="E363" s="122"/>
    </row>
    <row r="364" ht="12.75">
      <c r="A364" s="213"/>
    </row>
    <row r="365" spans="1:4" ht="12.75">
      <c r="A365" s="213"/>
      <c r="B365" s="126"/>
      <c r="C365" s="127"/>
      <c r="D365" s="127"/>
    </row>
    <row r="366" spans="1:5" ht="12.75">
      <c r="A366" s="136"/>
      <c r="B366" s="130"/>
      <c r="C366" s="131"/>
      <c r="D366" s="131"/>
      <c r="E366" s="132"/>
    </row>
    <row r="367" ht="12.75">
      <c r="A367" s="136"/>
    </row>
    <row r="368" spans="1:5" ht="12.75">
      <c r="A368" s="136"/>
      <c r="B368" s="120"/>
      <c r="C368" s="121"/>
      <c r="D368" s="121"/>
      <c r="E368" s="122"/>
    </row>
    <row r="369" ht="12.75">
      <c r="A369" s="213"/>
    </row>
    <row r="370" spans="1:5" ht="12.75">
      <c r="A370" s="213"/>
      <c r="B370" s="120"/>
      <c r="C370" s="121"/>
      <c r="D370" s="121"/>
      <c r="E370" s="122"/>
    </row>
    <row r="371" ht="12.75">
      <c r="A371" s="136"/>
    </row>
    <row r="372" spans="1:4" ht="12.75">
      <c r="A372" s="213"/>
      <c r="B372" s="126"/>
      <c r="C372" s="127"/>
      <c r="D372" s="127"/>
    </row>
    <row r="373" spans="1:5" ht="12.75">
      <c r="A373" s="213"/>
      <c r="B373" s="130"/>
      <c r="C373" s="131"/>
      <c r="D373" s="131"/>
      <c r="E373" s="132"/>
    </row>
    <row r="374" ht="12.75">
      <c r="A374" s="136"/>
    </row>
    <row r="375" spans="1:5" ht="12.75">
      <c r="A375" s="136"/>
      <c r="B375" s="120"/>
      <c r="C375" s="121"/>
      <c r="D375" s="121"/>
      <c r="E375" s="122"/>
    </row>
    <row r="376" ht="12.75">
      <c r="A376" s="136"/>
    </row>
    <row r="377" spans="1:5" ht="12.75">
      <c r="A377" s="136"/>
      <c r="B377" s="120"/>
      <c r="C377" s="121"/>
      <c r="D377" s="121"/>
      <c r="E377" s="122"/>
    </row>
    <row r="378" ht="12.75">
      <c r="A378" s="136"/>
    </row>
    <row r="379" spans="1:5" ht="12.75">
      <c r="A379" s="136"/>
      <c r="B379" s="120"/>
      <c r="C379" s="121"/>
      <c r="D379" s="121"/>
      <c r="E379" s="122"/>
    </row>
    <row r="380" ht="12.75">
      <c r="A380" s="213"/>
    </row>
    <row r="381" spans="1:5" ht="12.75">
      <c r="A381" s="213"/>
      <c r="B381" s="120"/>
      <c r="C381" s="121"/>
      <c r="D381" s="121"/>
      <c r="E381" s="122"/>
    </row>
    <row r="382" ht="12.75">
      <c r="A382" s="214"/>
    </row>
    <row r="383" ht="12.75">
      <c r="A383" s="136"/>
    </row>
    <row r="384" spans="1:4" ht="12.75">
      <c r="A384" s="136"/>
      <c r="B384" s="120"/>
      <c r="C384" s="121"/>
      <c r="D384" s="121"/>
    </row>
    <row r="385" ht="12.75">
      <c r="A385" s="136"/>
    </row>
    <row r="386" spans="1:4" ht="12.75">
      <c r="A386" s="136"/>
      <c r="B386" s="120"/>
      <c r="C386" s="121"/>
      <c r="D386" s="121"/>
    </row>
    <row r="387" ht="12.75">
      <c r="A387" s="136"/>
    </row>
    <row r="388" spans="1:4" ht="12.75">
      <c r="A388" s="213"/>
      <c r="B388" s="126"/>
      <c r="C388" s="127"/>
      <c r="D388" s="127"/>
    </row>
    <row r="389" spans="1:5" ht="12.75">
      <c r="A389" s="213"/>
      <c r="B389" s="130"/>
      <c r="C389" s="131"/>
      <c r="D389" s="131"/>
      <c r="E389" s="132"/>
    </row>
    <row r="390" ht="12.75">
      <c r="A390" s="136"/>
    </row>
    <row r="391" spans="2:5" ht="12.75">
      <c r="B391" s="120"/>
      <c r="C391" s="121"/>
      <c r="D391" s="121"/>
      <c r="E391" s="122"/>
    </row>
    <row r="392" ht="12.75">
      <c r="A392" s="213"/>
    </row>
    <row r="393" spans="1:4" ht="12.75">
      <c r="A393" s="136"/>
      <c r="B393" s="126"/>
      <c r="C393" s="127"/>
      <c r="D393" s="127"/>
    </row>
    <row r="394" spans="1:5" ht="12.75">
      <c r="A394" s="136"/>
      <c r="B394" s="130"/>
      <c r="C394" s="131"/>
      <c r="D394" s="131"/>
      <c r="E394" s="132"/>
    </row>
    <row r="395" ht="12.75">
      <c r="A395" s="213"/>
    </row>
    <row r="396" spans="1:5" ht="12.75">
      <c r="A396" s="136"/>
      <c r="B396" s="120"/>
      <c r="C396" s="121"/>
      <c r="D396" s="121"/>
      <c r="E396" s="122"/>
    </row>
    <row r="398" spans="1:5" ht="12.75">
      <c r="A398" s="206"/>
      <c r="B398" s="120"/>
      <c r="C398" s="121"/>
      <c r="D398" s="121"/>
      <c r="E398" s="122"/>
    </row>
    <row r="400" spans="1:5" ht="12.75">
      <c r="A400" s="213"/>
      <c r="B400" s="120"/>
      <c r="C400" s="121"/>
      <c r="D400" s="121"/>
      <c r="E400" s="122"/>
    </row>
    <row r="401" ht="12.75">
      <c r="A401" s="213"/>
    </row>
    <row r="402" ht="12.75">
      <c r="A402" s="213"/>
    </row>
    <row r="403" spans="1:4" ht="12.75">
      <c r="A403" s="136"/>
      <c r="B403" s="120"/>
      <c r="C403" s="121"/>
      <c r="D403" s="121"/>
    </row>
    <row r="404" ht="12.75">
      <c r="A404" s="136"/>
    </row>
    <row r="405" spans="1:4" ht="12.75">
      <c r="A405" s="213"/>
      <c r="B405" s="134"/>
      <c r="C405" s="139"/>
      <c r="D405" s="139"/>
    </row>
    <row r="406" ht="12.75">
      <c r="A406" s="213"/>
    </row>
    <row r="407" spans="1:4" ht="12.75">
      <c r="A407" s="136"/>
      <c r="B407" s="137"/>
      <c r="C407" s="138"/>
      <c r="D407" s="138"/>
    </row>
    <row r="408" spans="1:5" ht="12.75">
      <c r="A408" s="136"/>
      <c r="B408" s="130"/>
      <c r="C408" s="131"/>
      <c r="D408" s="131"/>
      <c r="E408" s="132"/>
    </row>
    <row r="409" spans="1:5" ht="12.75">
      <c r="A409" s="136"/>
      <c r="B409" s="130"/>
      <c r="C409" s="131"/>
      <c r="D409" s="131"/>
      <c r="E409" s="132"/>
    </row>
    <row r="410" spans="1:5" ht="12.75">
      <c r="A410" s="136"/>
      <c r="B410" s="120"/>
      <c r="C410" s="121"/>
      <c r="D410" s="121"/>
      <c r="E410" s="122"/>
    </row>
    <row r="411" spans="1:5" ht="12.75">
      <c r="A411" s="136"/>
      <c r="B411" s="130"/>
      <c r="C411" s="131"/>
      <c r="D411" s="131"/>
      <c r="E411" s="132"/>
    </row>
    <row r="412" spans="1:4" ht="12.75">
      <c r="A412" s="213"/>
      <c r="B412" s="137"/>
      <c r="C412" s="138"/>
      <c r="D412" s="138"/>
    </row>
    <row r="413" spans="1:4" ht="12.75">
      <c r="A413" s="213"/>
      <c r="B413" s="133"/>
      <c r="C413" s="140"/>
      <c r="D413" s="140"/>
    </row>
    <row r="414" spans="1:4" ht="12.75">
      <c r="A414" s="136"/>
      <c r="B414" s="133"/>
      <c r="C414" s="140"/>
      <c r="D414" s="140"/>
    </row>
    <row r="415" spans="1:5" ht="12.75">
      <c r="A415" s="136"/>
      <c r="B415" s="120"/>
      <c r="C415" s="121"/>
      <c r="D415" s="121"/>
      <c r="E415" s="122"/>
    </row>
    <row r="416" ht="12.75">
      <c r="A416" s="136"/>
    </row>
    <row r="417" ht="12.75">
      <c r="A417" s="136"/>
    </row>
    <row r="418" ht="12.75">
      <c r="A418" s="136"/>
    </row>
    <row r="419" spans="1:4" ht="12.75">
      <c r="A419" s="204"/>
      <c r="B419" s="141"/>
      <c r="C419" s="141"/>
      <c r="D419" s="141"/>
    </row>
    <row r="420" spans="1:2" ht="12.75">
      <c r="A420" s="136"/>
      <c r="B420" s="2"/>
    </row>
    <row r="421" spans="1:5" ht="12.75">
      <c r="A421" s="213"/>
      <c r="B421" s="134"/>
      <c r="C421" s="139"/>
      <c r="D421" s="139"/>
      <c r="E421" s="16"/>
    </row>
    <row r="422" ht="12.75">
      <c r="A422" s="213"/>
    </row>
    <row r="423" ht="12.75">
      <c r="A423" s="213"/>
    </row>
    <row r="424" spans="1:2" ht="12.75">
      <c r="A424" s="136"/>
      <c r="B424" s="2"/>
    </row>
    <row r="425" spans="1:2" ht="12.75">
      <c r="A425" s="136"/>
      <c r="B425" s="2"/>
    </row>
    <row r="426" spans="1:5" ht="12.75">
      <c r="A426" s="213"/>
      <c r="B426" s="134"/>
      <c r="C426" s="139"/>
      <c r="D426" s="139"/>
      <c r="E426" s="16"/>
    </row>
    <row r="427" ht="12.75">
      <c r="A427" s="136"/>
    </row>
    <row r="428" ht="12.75">
      <c r="A428" s="213"/>
    </row>
    <row r="429" spans="1:2" ht="12.75">
      <c r="A429" s="213"/>
      <c r="B429" s="2"/>
    </row>
    <row r="430" spans="1:2" ht="12.75">
      <c r="A430" s="136"/>
      <c r="B430" s="2"/>
    </row>
    <row r="431" spans="1:5" ht="12.75">
      <c r="A431" s="136"/>
      <c r="B431" s="134"/>
      <c r="C431" s="139"/>
      <c r="D431" s="139"/>
      <c r="E431" s="16"/>
    </row>
    <row r="432" ht="12.75">
      <c r="A432" s="213"/>
    </row>
    <row r="433" ht="12.75">
      <c r="A433" s="213"/>
    </row>
    <row r="434" spans="1:2" ht="12.75">
      <c r="A434" s="136"/>
      <c r="B434" s="2"/>
    </row>
    <row r="435" ht="12.75">
      <c r="A435" s="212"/>
    </row>
    <row r="436" spans="2:5" ht="12.75">
      <c r="B436" s="134"/>
      <c r="C436" s="139"/>
      <c r="D436" s="139"/>
      <c r="E436" s="16"/>
    </row>
    <row r="437" ht="12.75">
      <c r="A437" s="204"/>
    </row>
    <row r="439" spans="1:2" ht="12.75">
      <c r="A439" s="204"/>
      <c r="B439" s="2"/>
    </row>
    <row r="442" spans="1:2" ht="12.75">
      <c r="A442" s="210"/>
      <c r="B442" s="2"/>
    </row>
    <row r="444" ht="12.75">
      <c r="A444" s="210"/>
    </row>
    <row r="445" ht="12.75">
      <c r="B445" s="2"/>
    </row>
    <row r="446" spans="1:2" ht="12.75">
      <c r="A446" s="206"/>
      <c r="B446" s="2"/>
    </row>
    <row r="447" spans="1:2" ht="12.75">
      <c r="A447" s="208"/>
      <c r="B447" s="2"/>
    </row>
    <row r="449" ht="12.75">
      <c r="A449" s="204"/>
    </row>
    <row r="450" spans="2:4" ht="12.75">
      <c r="B450" s="108"/>
      <c r="C450" s="108"/>
      <c r="D450" s="108"/>
    </row>
    <row r="451" ht="12.75">
      <c r="A451" s="204"/>
    </row>
    <row r="453" spans="1:2" ht="12.75">
      <c r="A453" s="206"/>
      <c r="B453" s="2"/>
    </row>
    <row r="454" ht="12.75">
      <c r="A454" s="208"/>
    </row>
    <row r="456" spans="1:2" ht="12.75">
      <c r="A456" s="204"/>
      <c r="B456" s="2"/>
    </row>
    <row r="458" ht="12.75">
      <c r="A458" s="204"/>
    </row>
    <row r="459" ht="12.75">
      <c r="B459" s="2"/>
    </row>
    <row r="460" ht="12.75">
      <c r="A460" s="206"/>
    </row>
    <row r="461" ht="12.75">
      <c r="A461" s="208"/>
    </row>
    <row r="462" ht="12.75">
      <c r="B462" s="2"/>
    </row>
    <row r="463" ht="12.75">
      <c r="A463" s="204"/>
    </row>
    <row r="465" spans="1:2" ht="12.75">
      <c r="A465" s="204"/>
      <c r="B465" s="2"/>
    </row>
    <row r="467" ht="12.75">
      <c r="A467" s="206"/>
    </row>
    <row r="468" spans="1:2" ht="12.75">
      <c r="A468" s="208"/>
      <c r="B468" s="2"/>
    </row>
    <row r="469" ht="12.75">
      <c r="A469" s="208"/>
    </row>
    <row r="470" ht="12.75">
      <c r="A470" s="208"/>
    </row>
    <row r="471" spans="1:2" ht="12.75">
      <c r="A471" s="208"/>
      <c r="B471" s="2"/>
    </row>
    <row r="472" ht="12.75">
      <c r="A472" s="208"/>
    </row>
    <row r="474" spans="1:2" ht="12.75">
      <c r="A474" s="204"/>
      <c r="B474" s="2"/>
    </row>
    <row r="476" ht="12.75">
      <c r="A476" s="204"/>
    </row>
    <row r="477" ht="12.75">
      <c r="B477" s="2"/>
    </row>
    <row r="478" spans="1:2" ht="12.75">
      <c r="A478" s="206"/>
      <c r="B478" s="2"/>
    </row>
    <row r="479" ht="12.75">
      <c r="A479" s="208"/>
    </row>
    <row r="480" spans="1:2" ht="12.75">
      <c r="A480" s="208"/>
      <c r="B480" s="2"/>
    </row>
    <row r="481" ht="12.75">
      <c r="B481" s="2"/>
    </row>
    <row r="482" ht="12.75">
      <c r="A482" s="204"/>
    </row>
    <row r="483" ht="12.75">
      <c r="B483" s="2"/>
    </row>
    <row r="484" spans="1:2" ht="12.75">
      <c r="A484" s="204"/>
      <c r="B484" s="2"/>
    </row>
    <row r="485" spans="2:5" ht="12.75">
      <c r="B485" s="134"/>
      <c r="C485" s="139"/>
      <c r="D485" s="139"/>
      <c r="E485" s="16"/>
    </row>
    <row r="486" spans="1:2" ht="12.75">
      <c r="A486" s="206"/>
      <c r="B486" s="2"/>
    </row>
    <row r="487" ht="12.75">
      <c r="A487" s="208"/>
    </row>
    <row r="488" spans="1:4" ht="12.75">
      <c r="A488" s="208"/>
      <c r="B488" s="134"/>
      <c r="C488" s="139"/>
      <c r="D488" s="139"/>
    </row>
    <row r="489" spans="2:4" ht="12.75">
      <c r="B489" s="134"/>
      <c r="C489" s="139"/>
      <c r="D489" s="139"/>
    </row>
    <row r="490" ht="12.75">
      <c r="A490" s="204"/>
    </row>
    <row r="491" ht="12.75">
      <c r="B491" s="2"/>
    </row>
    <row r="492" spans="1:4" ht="12.75">
      <c r="A492" s="204"/>
      <c r="B492" s="134"/>
      <c r="C492" s="139"/>
      <c r="D492" s="139"/>
    </row>
    <row r="494" spans="1:2" ht="12.75">
      <c r="A494" s="206"/>
      <c r="B494" s="2"/>
    </row>
    <row r="495" spans="1:4" ht="12.75">
      <c r="A495" s="208"/>
      <c r="B495" s="134"/>
      <c r="C495" s="139"/>
      <c r="D495" s="139"/>
    </row>
    <row r="496" ht="12.75">
      <c r="A496" s="208"/>
    </row>
    <row r="497" spans="1:2" ht="12.75">
      <c r="A497" s="208"/>
      <c r="B497" s="2"/>
    </row>
    <row r="498" spans="1:4" ht="12.75">
      <c r="A498" s="208"/>
      <c r="B498" s="134"/>
      <c r="C498" s="139"/>
      <c r="D498" s="139"/>
    </row>
    <row r="499" ht="12.75">
      <c r="A499" s="208"/>
    </row>
    <row r="500" spans="1:2" ht="12.75">
      <c r="A500" s="208"/>
      <c r="B500" s="2"/>
    </row>
    <row r="501" ht="12.75">
      <c r="A501" s="208"/>
    </row>
    <row r="502" ht="12.75">
      <c r="A502" s="208"/>
    </row>
    <row r="503" spans="1:2" ht="12.75">
      <c r="A503" s="208"/>
      <c r="B503" s="2"/>
    </row>
    <row r="504" ht="12.75">
      <c r="A504" s="208"/>
    </row>
    <row r="506" spans="1:2" ht="12.75">
      <c r="A506" s="204"/>
      <c r="B506" s="2"/>
    </row>
    <row r="508" spans="1:4" ht="12.75">
      <c r="A508" s="204"/>
      <c r="B508" s="136"/>
      <c r="C508" s="108"/>
      <c r="D508" s="108"/>
    </row>
    <row r="509" ht="12.75">
      <c r="B509" s="2"/>
    </row>
    <row r="510" spans="1:2" ht="12.75">
      <c r="A510" s="206"/>
      <c r="B510" s="2"/>
    </row>
    <row r="511" spans="1:2" ht="12.75">
      <c r="A511" s="208"/>
      <c r="B511" s="2"/>
    </row>
    <row r="512" ht="12.75">
      <c r="A512" s="208"/>
    </row>
    <row r="513" ht="12.75">
      <c r="A513" s="208"/>
    </row>
    <row r="514" spans="1:2" ht="12.75">
      <c r="A514" s="208"/>
      <c r="B514" s="2"/>
    </row>
    <row r="515" ht="12.75">
      <c r="A515" s="208"/>
    </row>
    <row r="516" ht="12.75">
      <c r="A516" s="208"/>
    </row>
    <row r="517" ht="12.75">
      <c r="B517" s="2"/>
    </row>
    <row r="518" spans="1:2" ht="12.75">
      <c r="A518" s="204"/>
      <c r="B518" s="2"/>
    </row>
    <row r="519" ht="12.75">
      <c r="B519" s="2"/>
    </row>
    <row r="520" spans="1:2" ht="12.75">
      <c r="A520" s="204"/>
      <c r="B520" s="2"/>
    </row>
    <row r="521" ht="12.75">
      <c r="B521" s="2"/>
    </row>
    <row r="522" spans="1:2" ht="12.75">
      <c r="A522" s="206"/>
      <c r="B522" s="2"/>
    </row>
    <row r="523" ht="12.75">
      <c r="A523" s="208"/>
    </row>
    <row r="524" spans="1:2" ht="12.75">
      <c r="A524" s="208"/>
      <c r="B524" s="2"/>
    </row>
    <row r="525" spans="1:2" ht="12.75">
      <c r="A525" s="208"/>
      <c r="B525" s="2"/>
    </row>
    <row r="526" ht="12.75">
      <c r="B526" s="2"/>
    </row>
    <row r="527" ht="12.75">
      <c r="B527" s="2"/>
    </row>
    <row r="528" spans="1:2" ht="12.75">
      <c r="A528" s="204"/>
      <c r="B528" s="2"/>
    </row>
    <row r="529" ht="12.75">
      <c r="B529" s="2"/>
    </row>
    <row r="530" spans="1:2" ht="12.75">
      <c r="A530" s="204"/>
      <c r="B530" s="2"/>
    </row>
    <row r="532" ht="12.75">
      <c r="A532" s="206"/>
    </row>
    <row r="533" spans="1:2" ht="12.75">
      <c r="A533" s="208"/>
      <c r="B533" s="2"/>
    </row>
    <row r="534" ht="12.75">
      <c r="B534" s="2"/>
    </row>
    <row r="535" spans="1:2" ht="12.75">
      <c r="A535" s="204"/>
      <c r="B535" s="2"/>
    </row>
    <row r="536" ht="12.75">
      <c r="B536" s="2"/>
    </row>
    <row r="537" spans="1:2" ht="12.75">
      <c r="A537" s="204"/>
      <c r="B537" s="2"/>
    </row>
    <row r="538" ht="12.75">
      <c r="B538" s="2"/>
    </row>
    <row r="539" spans="1:2" ht="12.75">
      <c r="A539" s="206"/>
      <c r="B539" s="2"/>
    </row>
    <row r="540" spans="1:2" ht="12.75">
      <c r="A540" s="208"/>
      <c r="B540" s="2"/>
    </row>
    <row r="541" spans="1:5" ht="12.75">
      <c r="A541" s="208"/>
      <c r="B541" s="134"/>
      <c r="C541" s="139"/>
      <c r="D541" s="139"/>
      <c r="E541" s="16"/>
    </row>
    <row r="542" ht="12.75">
      <c r="B542" s="2"/>
    </row>
    <row r="543" spans="1:4" ht="12.75">
      <c r="A543" s="204"/>
      <c r="B543" s="134"/>
      <c r="C543" s="139"/>
      <c r="D543" s="139"/>
    </row>
    <row r="545" ht="12.75">
      <c r="A545" s="204"/>
    </row>
    <row r="546" ht="12.75">
      <c r="B546" s="2"/>
    </row>
    <row r="547" spans="1:2" ht="12.75">
      <c r="A547" s="206"/>
      <c r="B547" s="2"/>
    </row>
    <row r="548" ht="12.75">
      <c r="A548" s="208"/>
    </row>
    <row r="549" ht="12.75">
      <c r="A549" s="208"/>
    </row>
    <row r="550" spans="1:2" ht="12.75">
      <c r="A550" s="208"/>
      <c r="B550" s="2"/>
    </row>
    <row r="551" spans="1:2" ht="12.75">
      <c r="A551" s="208"/>
      <c r="B551" s="2"/>
    </row>
    <row r="552" spans="1:2" ht="12.75">
      <c r="A552" s="208"/>
      <c r="B552" s="2"/>
    </row>
    <row r="553" spans="1:2" ht="12.75">
      <c r="A553" s="208"/>
      <c r="B553" s="2"/>
    </row>
    <row r="554" spans="1:2" ht="12.75">
      <c r="A554" s="208"/>
      <c r="B554" s="2"/>
    </row>
    <row r="555" ht="12.75">
      <c r="A555" s="208"/>
    </row>
    <row r="556" ht="12.75">
      <c r="A556" s="208"/>
    </row>
    <row r="557" spans="1:2" ht="12.75">
      <c r="A557" s="208"/>
      <c r="B557" s="2"/>
    </row>
    <row r="558" spans="1:2" ht="12.75">
      <c r="A558" s="208"/>
      <c r="B558" s="2"/>
    </row>
    <row r="559" ht="12.75">
      <c r="B559" s="2"/>
    </row>
    <row r="560" ht="12.75">
      <c r="B560" s="2"/>
    </row>
    <row r="561" spans="1:2" ht="12.75">
      <c r="A561" s="204"/>
      <c r="B561" s="2"/>
    </row>
    <row r="562" spans="2:5" ht="12.75">
      <c r="B562" s="134"/>
      <c r="C562" s="139"/>
      <c r="D562" s="139"/>
      <c r="E562" s="16"/>
    </row>
    <row r="563" spans="1:2" ht="12.75">
      <c r="A563" s="204"/>
      <c r="B563" s="2"/>
    </row>
    <row r="564" spans="2:4" ht="12.75">
      <c r="B564" s="134"/>
      <c r="C564" s="139"/>
      <c r="D564" s="139"/>
    </row>
    <row r="567" ht="12.75">
      <c r="B567" s="2"/>
    </row>
    <row r="568" ht="12.75">
      <c r="B568" s="2"/>
    </row>
    <row r="570" ht="12.75">
      <c r="B570" s="2"/>
    </row>
    <row r="573" ht="12.75">
      <c r="B573" s="2"/>
    </row>
    <row r="574" ht="12.75">
      <c r="B574" s="2"/>
    </row>
    <row r="577" ht="12.75">
      <c r="B577" s="2"/>
    </row>
    <row r="580" spans="2:5" ht="12.75">
      <c r="B580" s="134"/>
      <c r="C580" s="139"/>
      <c r="D580" s="139"/>
      <c r="E580" s="16"/>
    </row>
    <row r="582" spans="2:5" ht="12.75">
      <c r="B582" s="120"/>
      <c r="C582" s="121"/>
      <c r="D582" s="121"/>
      <c r="E582" s="122"/>
    </row>
    <row r="585" spans="2:4" ht="12.75">
      <c r="B585" s="120"/>
      <c r="C585" s="121"/>
      <c r="D585" s="121"/>
    </row>
    <row r="587" spans="2:4" ht="12.75">
      <c r="B587" s="120"/>
      <c r="C587" s="121"/>
      <c r="D587" s="121"/>
    </row>
    <row r="589" spans="2:4" ht="12.75">
      <c r="B589" s="126"/>
      <c r="C589" s="127"/>
      <c r="D589" s="127"/>
    </row>
    <row r="590" spans="2:5" ht="12.75">
      <c r="B590" s="130"/>
      <c r="C590" s="131"/>
      <c r="D590" s="131"/>
      <c r="E590" s="132"/>
    </row>
    <row r="592" spans="2:5" ht="12.75">
      <c r="B592" s="120"/>
      <c r="C592" s="121"/>
      <c r="D592" s="121"/>
      <c r="E592" s="122"/>
    </row>
    <row r="594" spans="2:5" ht="12.75">
      <c r="B594" s="120"/>
      <c r="C594" s="121"/>
      <c r="D594" s="121"/>
      <c r="E594" s="122"/>
    </row>
    <row r="596" spans="2:4" ht="12.75">
      <c r="B596" s="126"/>
      <c r="C596" s="127"/>
      <c r="D596" s="127"/>
    </row>
    <row r="597" spans="2:5" ht="12.75">
      <c r="B597" s="130"/>
      <c r="C597" s="131"/>
      <c r="D597" s="131"/>
      <c r="E597" s="132"/>
    </row>
    <row r="599" spans="2:5" ht="12.75">
      <c r="B599" s="120"/>
      <c r="C599" s="121"/>
      <c r="D599" s="121"/>
      <c r="E599" s="122"/>
    </row>
    <row r="601" spans="2:5" ht="12.75">
      <c r="B601" s="120"/>
      <c r="C601" s="121"/>
      <c r="D601" s="121"/>
      <c r="E601" s="122"/>
    </row>
    <row r="603" spans="2:4" ht="12.75">
      <c r="B603" s="126"/>
      <c r="C603" s="127"/>
      <c r="D603" s="127"/>
    </row>
    <row r="604" spans="2:5" ht="12.75">
      <c r="B604" s="130"/>
      <c r="C604" s="131"/>
      <c r="D604" s="131"/>
      <c r="E604" s="132"/>
    </row>
    <row r="606" spans="2:5" ht="12.75">
      <c r="B606" s="120"/>
      <c r="C606" s="121"/>
      <c r="D606" s="121"/>
      <c r="E606" s="122"/>
    </row>
    <row r="608" spans="2:5" ht="12.75">
      <c r="B608" s="120"/>
      <c r="C608" s="121"/>
      <c r="D608" s="121"/>
      <c r="E608" s="122"/>
    </row>
    <row r="610" spans="2:4" ht="12.75">
      <c r="B610" s="126"/>
      <c r="C610" s="127"/>
      <c r="D610" s="127"/>
    </row>
    <row r="611" spans="2:5" ht="12.75">
      <c r="B611" s="130"/>
      <c r="C611" s="131"/>
      <c r="D611" s="131"/>
      <c r="E611" s="132"/>
    </row>
    <row r="612" spans="2:5" ht="12.75">
      <c r="B612" s="130"/>
      <c r="C612" s="131"/>
      <c r="D612" s="131"/>
      <c r="E612" s="132"/>
    </row>
    <row r="613" spans="2:5" ht="12.75">
      <c r="B613" s="130"/>
      <c r="C613" s="131"/>
      <c r="D613" s="131"/>
      <c r="E613" s="132"/>
    </row>
    <row r="614" spans="2:5" ht="12.75">
      <c r="B614" s="130"/>
      <c r="C614" s="131"/>
      <c r="D614" s="131"/>
      <c r="E614" s="132"/>
    </row>
    <row r="615" spans="2:5" ht="12.75">
      <c r="B615" s="130"/>
      <c r="C615" s="131"/>
      <c r="D615" s="131"/>
      <c r="E615" s="132"/>
    </row>
    <row r="617" spans="2:5" ht="12.75">
      <c r="B617" s="120"/>
      <c r="C617" s="121"/>
      <c r="D617" s="121"/>
      <c r="E617" s="122"/>
    </row>
    <row r="619" spans="2:5" ht="12.75">
      <c r="B619" s="120"/>
      <c r="C619" s="121"/>
      <c r="D619" s="121"/>
      <c r="E619" s="122"/>
    </row>
    <row r="621" spans="2:4" ht="12.75">
      <c r="B621" s="126"/>
      <c r="C621" s="127"/>
      <c r="D621" s="127"/>
    </row>
    <row r="622" spans="2:5" ht="12.75">
      <c r="B622" s="130"/>
      <c r="C622" s="131"/>
      <c r="D622" s="131"/>
      <c r="E622" s="132"/>
    </row>
    <row r="623" spans="2:5" ht="12.75">
      <c r="B623" s="130"/>
      <c r="C623" s="131"/>
      <c r="D623" s="131"/>
      <c r="E623" s="132"/>
    </row>
    <row r="625" spans="2:5" ht="12.75">
      <c r="B625" s="120"/>
      <c r="C625" s="121"/>
      <c r="D625" s="121"/>
      <c r="E625" s="122"/>
    </row>
    <row r="627" spans="2:5" ht="12.75">
      <c r="B627" s="120"/>
      <c r="C627" s="121"/>
      <c r="D627" s="121"/>
      <c r="E627" s="122"/>
    </row>
    <row r="629" spans="2:4" ht="12.75">
      <c r="B629" s="126"/>
      <c r="C629" s="127"/>
      <c r="D629" s="127"/>
    </row>
    <row r="630" spans="2:5" ht="12.75">
      <c r="B630" s="130"/>
      <c r="C630" s="131"/>
      <c r="D630" s="131"/>
      <c r="E630" s="132"/>
    </row>
    <row r="631" spans="2:5" ht="12.75">
      <c r="B631" s="130"/>
      <c r="C631" s="131"/>
      <c r="D631" s="131"/>
      <c r="E631" s="132"/>
    </row>
    <row r="633" spans="2:5" ht="12.75">
      <c r="B633" s="120"/>
      <c r="C633" s="121"/>
      <c r="D633" s="121"/>
      <c r="E633" s="122"/>
    </row>
    <row r="635" spans="2:5" ht="12.75">
      <c r="B635" s="120"/>
      <c r="C635" s="121"/>
      <c r="D635" s="121"/>
      <c r="E635" s="122"/>
    </row>
    <row r="637" spans="2:4" ht="12.75">
      <c r="B637" s="126"/>
      <c r="C637" s="127"/>
      <c r="D637" s="127"/>
    </row>
    <row r="638" spans="2:5" ht="12.75">
      <c r="B638" s="130"/>
      <c r="C638" s="131"/>
      <c r="D638" s="131"/>
      <c r="E638" s="132"/>
    </row>
    <row r="639" spans="2:5" ht="12.75">
      <c r="B639" s="130"/>
      <c r="C639" s="131"/>
      <c r="D639" s="131"/>
      <c r="E639" s="132"/>
    </row>
    <row r="640" spans="2:5" ht="12.75">
      <c r="B640" s="130"/>
      <c r="C640" s="131"/>
      <c r="D640" s="131"/>
      <c r="E640" s="132"/>
    </row>
    <row r="641" spans="2:5" ht="12.75">
      <c r="B641" s="130"/>
      <c r="C641" s="131"/>
      <c r="D641" s="131"/>
      <c r="E641" s="132"/>
    </row>
    <row r="642" spans="2:5" ht="12.75">
      <c r="B642" s="130"/>
      <c r="C642" s="131"/>
      <c r="D642" s="131"/>
      <c r="E642" s="132"/>
    </row>
    <row r="643" spans="2:5" ht="12.75">
      <c r="B643" s="130"/>
      <c r="C643" s="131"/>
      <c r="D643" s="131"/>
      <c r="E643" s="132"/>
    </row>
    <row r="644" spans="2:5" ht="12.75">
      <c r="B644" s="130"/>
      <c r="C644" s="131"/>
      <c r="D644" s="131"/>
      <c r="E644" s="132"/>
    </row>
    <row r="645" spans="2:5" ht="12.75">
      <c r="B645" s="130"/>
      <c r="C645" s="131"/>
      <c r="D645" s="131"/>
      <c r="E645" s="132"/>
    </row>
    <row r="646" spans="2:5" ht="12.75">
      <c r="B646" s="130"/>
      <c r="C646" s="131"/>
      <c r="D646" s="131"/>
      <c r="E646" s="132"/>
    </row>
    <row r="647" spans="2:5" ht="12.75">
      <c r="B647" s="130"/>
      <c r="C647" s="131"/>
      <c r="D647" s="131"/>
      <c r="E647" s="132"/>
    </row>
    <row r="649" spans="2:5" ht="12.75">
      <c r="B649" s="120"/>
      <c r="C649" s="121"/>
      <c r="D649" s="121"/>
      <c r="E649" s="122"/>
    </row>
    <row r="651" spans="2:5" ht="12.75">
      <c r="B651" s="120"/>
      <c r="C651" s="121"/>
      <c r="D651" s="121"/>
      <c r="E651" s="122"/>
    </row>
    <row r="653" spans="2:4" ht="12.75">
      <c r="B653" s="126"/>
      <c r="C653" s="127"/>
      <c r="D653" s="127"/>
    </row>
    <row r="654" spans="2:5" ht="12.75">
      <c r="B654" s="130"/>
      <c r="C654" s="131"/>
      <c r="D654" s="131"/>
      <c r="E654" s="132"/>
    </row>
    <row r="655" spans="2:5" ht="12.75">
      <c r="B655" s="130"/>
      <c r="C655" s="131"/>
      <c r="D655" s="131"/>
      <c r="E655" s="132"/>
    </row>
    <row r="656" spans="2:5" ht="12.75">
      <c r="B656" s="130"/>
      <c r="C656" s="131"/>
      <c r="D656" s="131"/>
      <c r="E656" s="132"/>
    </row>
    <row r="657" spans="2:5" ht="12.75">
      <c r="B657" s="130"/>
      <c r="C657" s="131"/>
      <c r="D657" s="131"/>
      <c r="E657" s="132"/>
    </row>
    <row r="658" spans="2:5" ht="12.75">
      <c r="B658" s="130"/>
      <c r="C658" s="131"/>
      <c r="D658" s="131"/>
      <c r="E658" s="132"/>
    </row>
    <row r="659" spans="2:5" ht="12.75">
      <c r="B659" s="130"/>
      <c r="C659" s="131"/>
      <c r="D659" s="131"/>
      <c r="E659" s="132"/>
    </row>
    <row r="661" spans="2:5" ht="12.75">
      <c r="B661" s="120"/>
      <c r="C661" s="121"/>
      <c r="D661" s="121"/>
      <c r="E661" s="122"/>
    </row>
    <row r="663" spans="2:5" ht="12.75">
      <c r="B663" s="120"/>
      <c r="C663" s="121"/>
      <c r="D663" s="121"/>
      <c r="E663" s="122"/>
    </row>
    <row r="665" spans="2:4" ht="12.75">
      <c r="B665" s="126"/>
      <c r="C665" s="127"/>
      <c r="D665" s="127"/>
    </row>
    <row r="666" spans="2:5" ht="12.75">
      <c r="B666" s="130"/>
      <c r="C666" s="131"/>
      <c r="D666" s="131"/>
      <c r="E666" s="132"/>
    </row>
    <row r="667" spans="2:5" ht="12.75">
      <c r="B667" s="130"/>
      <c r="C667" s="131"/>
      <c r="D667" s="131"/>
      <c r="E667" s="132"/>
    </row>
    <row r="668" spans="2:5" ht="12.75">
      <c r="B668" s="130"/>
      <c r="C668" s="131"/>
      <c r="D668" s="131"/>
      <c r="E668" s="132"/>
    </row>
    <row r="671" spans="2:5" ht="12.75">
      <c r="B671" s="120"/>
      <c r="C671" s="121"/>
      <c r="D671" s="121"/>
      <c r="E671" s="122"/>
    </row>
    <row r="673" spans="2:5" ht="12.75">
      <c r="B673" s="120"/>
      <c r="C673" s="121"/>
      <c r="D673" s="121"/>
      <c r="E673" s="122"/>
    </row>
    <row r="675" spans="2:4" ht="12.75">
      <c r="B675" s="126"/>
      <c r="C675" s="127"/>
      <c r="D675" s="127"/>
    </row>
    <row r="676" spans="2:5" ht="12.75">
      <c r="B676" s="130"/>
      <c r="C676" s="131"/>
      <c r="D676" s="131"/>
      <c r="E676" s="132"/>
    </row>
    <row r="678" spans="2:5" ht="12.75">
      <c r="B678" s="120"/>
      <c r="C678" s="121"/>
      <c r="D678" s="121"/>
      <c r="E678" s="122"/>
    </row>
    <row r="680" spans="2:5" ht="12.75">
      <c r="B680" s="120"/>
      <c r="C680" s="121"/>
      <c r="D680" s="121"/>
      <c r="E680" s="122"/>
    </row>
    <row r="682" spans="2:4" ht="12.75">
      <c r="B682" s="126"/>
      <c r="C682" s="127"/>
      <c r="D682" s="127"/>
    </row>
    <row r="683" spans="2:5" ht="12.75">
      <c r="B683" s="130"/>
      <c r="C683" s="131"/>
      <c r="D683" s="131"/>
      <c r="E683" s="132"/>
    </row>
    <row r="684" spans="2:5" ht="12.75">
      <c r="B684" s="130"/>
      <c r="C684" s="131"/>
      <c r="D684" s="131"/>
      <c r="E684" s="132"/>
    </row>
    <row r="686" spans="2:5" ht="12.75">
      <c r="B686" s="120"/>
      <c r="C686" s="121"/>
      <c r="D686" s="121"/>
      <c r="E686" s="122"/>
    </row>
    <row r="688" spans="2:5" ht="12.75">
      <c r="B688" s="120"/>
      <c r="C688" s="121"/>
      <c r="D688" s="121"/>
      <c r="E688" s="122"/>
    </row>
    <row r="690" spans="2:4" ht="12.75">
      <c r="B690" s="126"/>
      <c r="C690" s="127"/>
      <c r="D690" s="127"/>
    </row>
    <row r="691" spans="2:5" ht="12.75">
      <c r="B691" s="130"/>
      <c r="C691" s="131"/>
      <c r="D691" s="131"/>
      <c r="E691" s="132"/>
    </row>
    <row r="692" spans="2:5" ht="12.75">
      <c r="B692" s="130"/>
      <c r="C692" s="131"/>
      <c r="D692" s="131"/>
      <c r="E692" s="132"/>
    </row>
    <row r="693" spans="2:5" ht="12.75">
      <c r="B693" s="130"/>
      <c r="C693" s="131"/>
      <c r="D693" s="131"/>
      <c r="E693" s="132"/>
    </row>
    <row r="694" spans="2:5" ht="12.75">
      <c r="B694" s="130"/>
      <c r="C694" s="131"/>
      <c r="D694" s="131"/>
      <c r="E694" s="132"/>
    </row>
    <row r="695" spans="2:5" ht="12.75">
      <c r="B695" s="130"/>
      <c r="C695" s="131"/>
      <c r="D695" s="131"/>
      <c r="E695" s="132"/>
    </row>
    <row r="696" spans="2:5" ht="12.75">
      <c r="B696" s="130"/>
      <c r="C696" s="131"/>
      <c r="D696" s="131"/>
      <c r="E696" s="132"/>
    </row>
    <row r="697" spans="2:5" ht="12.75">
      <c r="B697" s="130"/>
      <c r="C697" s="131"/>
      <c r="D697" s="131"/>
      <c r="E697" s="132"/>
    </row>
    <row r="698" spans="2:5" ht="12.75">
      <c r="B698" s="130"/>
      <c r="C698" s="131"/>
      <c r="D698" s="131"/>
      <c r="E698" s="132"/>
    </row>
    <row r="699" spans="2:5" ht="12.75">
      <c r="B699" s="130"/>
      <c r="C699" s="131"/>
      <c r="D699" s="131"/>
      <c r="E699" s="132"/>
    </row>
    <row r="700" spans="2:5" ht="12.75">
      <c r="B700" s="130"/>
      <c r="C700" s="131"/>
      <c r="D700" s="131"/>
      <c r="E700" s="132"/>
    </row>
    <row r="701" spans="2:5" ht="12.75">
      <c r="B701" s="130"/>
      <c r="C701" s="131"/>
      <c r="D701" s="131"/>
      <c r="E701" s="132"/>
    </row>
    <row r="704" spans="2:5" ht="12.75">
      <c r="B704" s="120"/>
      <c r="C704" s="121"/>
      <c r="D704" s="121"/>
      <c r="E704" s="122"/>
    </row>
    <row r="706" spans="2:5" ht="12.75">
      <c r="B706" s="120"/>
      <c r="C706" s="121"/>
      <c r="D706" s="121"/>
      <c r="E706" s="122"/>
    </row>
  </sheetData>
  <sheetProtection/>
  <mergeCells count="1">
    <mergeCell ref="A1:E1"/>
  </mergeCells>
  <printOptions horizontalCentered="1"/>
  <pageMargins left="0.1968503937007874" right="0.1968503937007874" top="0.4330708661417323" bottom="0.4330708661417323" header="0.31496062992125984" footer="0.31496062992125984"/>
  <pageSetup firstPageNumber="5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 Miljkovic</dc:creator>
  <cp:keywords/>
  <dc:description/>
  <cp:lastModifiedBy>mfkor</cp:lastModifiedBy>
  <cp:lastPrinted>2013-05-06T13:00:31Z</cp:lastPrinted>
  <dcterms:created xsi:type="dcterms:W3CDTF">2001-11-29T15:00:47Z</dcterms:created>
  <dcterms:modified xsi:type="dcterms:W3CDTF">2013-05-07T09:30:38Z</dcterms:modified>
  <cp:category/>
  <cp:version/>
  <cp:contentType/>
  <cp:contentStatus/>
</cp:coreProperties>
</file>